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B28093CE-CFE3-4FD8-80B0-BBC3C31F3E3A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 s="1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 s="1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 s="1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C43" i="9" s="1"/>
  <c r="AB43" i="9"/>
  <c r="AA32" i="9"/>
  <c r="AA31" i="9"/>
  <c r="AB31" i="9"/>
  <c r="AC31" i="9"/>
  <c r="AA20" i="9"/>
  <c r="AA19" i="9"/>
  <c r="AB19" i="9"/>
  <c r="AC19" i="9"/>
  <c r="L44" i="9"/>
  <c r="L43" i="9"/>
  <c r="N43" i="9" s="1"/>
  <c r="M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 s="1"/>
  <c r="L32" i="8"/>
  <c r="L31" i="8"/>
  <c r="M31" i="8"/>
  <c r="N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 s="1"/>
  <c r="AA20" i="7"/>
  <c r="AA19" i="7"/>
  <c r="AB19" i="7"/>
  <c r="AC19" i="7"/>
  <c r="L44" i="7"/>
  <c r="L43" i="7"/>
  <c r="M43" i="7"/>
  <c r="N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L27" i="12" l="1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9" i="9" l="1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<sst xmlns="http://schemas.openxmlformats.org/spreadsheetml/2006/main" count="3300" uniqueCount="40">
  <si>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</si>
  <si>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</si>
  <si>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</si>
  <si>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</si>
  <si>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</si>
  <si>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</si>
  <si>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</si>
  <si>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</si>
  <si>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</si>
  <si>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</si>
  <si>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</si>
  <si>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</si>
  <si>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</si>
  <si>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</si>
  <si>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</si>
  <si>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</si>
  <si>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</si>
  <si>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</si>
  <si>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</si>
  <si>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</si>
  <si>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</si>
  <si>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</si>
  <si>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</si>
  <si>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</si>
  <si>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</si>
  <si>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</si>
  <si>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</si>
  <si>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</si>
  <si>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</si>
  <si>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</si>
  <si>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</si>
  <si>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</si>
  <si>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</si>
  <si>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</si>
  <si>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</si>
  <si>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</si>
  <si>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</si>
  <si>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</si>
  <si>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</si>
  <si>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2020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</si>
</sst>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10093174.999999998</v>
      </c>
      <c r="C15" s="2"/>
      <c r="D15" s="2">
        <v>10549890</v>
      </c>
      <c r="E15" s="2"/>
      <c r="F15" s="2">
        <v>16196930</v>
      </c>
      <c r="G15" s="2"/>
      <c r="H15" s="2">
        <v>21790726.999999996</v>
      </c>
      <c r="I15" s="2"/>
      <c r="J15" s="2">
        <v>0</v>
      </c>
      <c r="K15" s="2"/>
      <c r="L15" s="1">
        <f>B15+D15+F15+H15+J15</f>
        <v>58630722</v>
      </c>
      <c r="M15" s="13">
        <f>C15+E15+G15+I15+K15</f>
        <v>0</v>
      </c>
      <c r="N15" s="14">
        <f>L15+M15</f>
        <v>58630722</v>
      </c>
      <c r="P15" s="3" t="s">
        <v>12</v>
      </c>
      <c r="Q15" s="2">
        <v>2394</v>
      </c>
      <c r="R15" s="2">
        <v>0</v>
      </c>
      <c r="S15" s="2">
        <v>1530</v>
      </c>
      <c r="T15" s="2">
        <v>0</v>
      </c>
      <c r="U15" s="2">
        <v>1280</v>
      </c>
      <c r="V15" s="2">
        <v>0</v>
      </c>
      <c r="W15" s="2">
        <v>3909</v>
      </c>
      <c r="X15" s="2">
        <v>0</v>
      </c>
      <c r="Y15" s="2">
        <v>472</v>
      </c>
      <c r="Z15" s="2">
        <v>0</v>
      </c>
      <c r="AA15" s="1">
        <f>Q15+S15+U15+W15+Y15</f>
        <v>9585</v>
      </c>
      <c r="AB15" s="13">
        <f>R15+T15+V15+X15+Z15</f>
        <v>0</v>
      </c>
      <c r="AC15" s="14">
        <f>AA15+AB15</f>
        <v>9585</v>
      </c>
      <c r="AE15" s="3" t="s">
        <v>12</v>
      </c>
      <c r="AF15" s="2">
        <f>IFERROR(B15/Q15, "N.A.")</f>
        <v>4216.0296574770255</v>
      </c>
      <c r="AG15" s="2" t="str">
        <f t="shared" ref="AG15:AP19" si="0">IFERROR(C15/R15, "N.A.")</f>
        <v>N.A.</v>
      </c>
      <c r="AH15" s="2">
        <f t="shared" si="0"/>
        <v>6895.3529411764703</v>
      </c>
      <c r="AI15" s="2" t="str">
        <f t="shared" si="0"/>
        <v>N.A.</v>
      </c>
      <c r="AJ15" s="2">
        <f t="shared" si="0"/>
        <v>12653.8515625</v>
      </c>
      <c r="AK15" s="2" t="str">
        <f t="shared" si="0"/>
        <v>N.A.</v>
      </c>
      <c r="AL15" s="2">
        <f t="shared" si="0"/>
        <v>5574.501662829367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6116.9245696400621</v>
      </c>
      <c r="AQ15" s="13" t="str">
        <f t="shared" ref="AQ15" si="1">IFERROR(M15/AB15, "N.A.")</f>
        <v>N.A.</v>
      </c>
      <c r="AR15" s="14">
        <f t="shared" ref="AR15" si="2">IFERROR(N15/AC15, "N.A.")</f>
        <v>6116.9245696400621</v>
      </c>
    </row>
    <row r="16" spans="1:44" ht="15" customHeight="1" thickBot="1" x14ac:dyDescent="0.3">
      <c r="A16" s="3" t="s">
        <v>13</v>
      </c>
      <c r="B16" s="2">
        <v>3799050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3799050</v>
      </c>
      <c r="M16" s="13">
        <f t="shared" ref="M16:M18" si="4">C16+E16+G16+I16+K16</f>
        <v>0</v>
      </c>
      <c r="N16" s="14">
        <f t="shared" ref="N16:N18" si="5">L16+M16</f>
        <v>3799050</v>
      </c>
      <c r="P16" s="3" t="s">
        <v>13</v>
      </c>
      <c r="Q16" s="2">
        <v>1318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1318</v>
      </c>
      <c r="AB16" s="13">
        <f t="shared" ref="AB16:AB18" si="7">R16+T16+V16+X16+Z16</f>
        <v>0</v>
      </c>
      <c r="AC16" s="14">
        <f t="shared" ref="AC16:AC18" si="8">AA16+AB16</f>
        <v>1318</v>
      </c>
      <c r="AE16" s="3" t="s">
        <v>13</v>
      </c>
      <c r="AF16" s="2">
        <f t="shared" ref="AF16:AF19" si="9">IFERROR(B16/Q16, "N.A.")</f>
        <v>2882.4355083459786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2882.4355083459786</v>
      </c>
      <c r="AQ16" s="13" t="str">
        <f t="shared" ref="AQ16:AQ18" si="11">IFERROR(M16/AB16, "N.A.")</f>
        <v>N.A.</v>
      </c>
      <c r="AR16" s="14">
        <f t="shared" ref="AR16:AR18" si="12">IFERROR(N16/AC16, "N.A.")</f>
        <v>2882.4355083459786</v>
      </c>
    </row>
    <row r="17" spans="1:44" ht="15" customHeight="1" thickBot="1" x14ac:dyDescent="0.3">
      <c r="A17" s="3" t="s">
        <v>14</v>
      </c>
      <c r="B17" s="2">
        <v>29870780.000000004</v>
      </c>
      <c r="C17" s="2">
        <v>188784285.00000006</v>
      </c>
      <c r="D17" s="2">
        <v>2244600</v>
      </c>
      <c r="E17" s="2"/>
      <c r="F17" s="2"/>
      <c r="G17" s="2">
        <v>6072000</v>
      </c>
      <c r="H17" s="2"/>
      <c r="I17" s="2">
        <v>7598100</v>
      </c>
      <c r="J17" s="2">
        <v>0</v>
      </c>
      <c r="K17" s="2"/>
      <c r="L17" s="1">
        <f t="shared" si="3"/>
        <v>32115380.000000004</v>
      </c>
      <c r="M17" s="13">
        <f t="shared" si="4"/>
        <v>202454385.00000006</v>
      </c>
      <c r="N17" s="14">
        <f t="shared" si="5"/>
        <v>234569765.00000006</v>
      </c>
      <c r="P17" s="3" t="s">
        <v>14</v>
      </c>
      <c r="Q17" s="2">
        <v>6684</v>
      </c>
      <c r="R17" s="2">
        <v>31063</v>
      </c>
      <c r="S17" s="2">
        <v>826</v>
      </c>
      <c r="T17" s="2">
        <v>0</v>
      </c>
      <c r="U17" s="2">
        <v>0</v>
      </c>
      <c r="V17" s="2">
        <v>683</v>
      </c>
      <c r="W17" s="2">
        <v>0</v>
      </c>
      <c r="X17" s="2">
        <v>1366</v>
      </c>
      <c r="Y17" s="2">
        <v>634</v>
      </c>
      <c r="Z17" s="2">
        <v>0</v>
      </c>
      <c r="AA17" s="1">
        <f t="shared" si="6"/>
        <v>8144</v>
      </c>
      <c r="AB17" s="13">
        <f t="shared" si="7"/>
        <v>33112</v>
      </c>
      <c r="AC17" s="14">
        <f t="shared" si="8"/>
        <v>41256</v>
      </c>
      <c r="AE17" s="3" t="s">
        <v>14</v>
      </c>
      <c r="AF17" s="2">
        <f t="shared" si="9"/>
        <v>4468.9976062238184</v>
      </c>
      <c r="AG17" s="2">
        <f t="shared" si="0"/>
        <v>6077.4646685767657</v>
      </c>
      <c r="AH17" s="2">
        <f t="shared" si="0"/>
        <v>2717.4334140435835</v>
      </c>
      <c r="AI17" s="2" t="str">
        <f t="shared" si="0"/>
        <v>N.A.</v>
      </c>
      <c r="AJ17" s="2" t="str">
        <f t="shared" si="0"/>
        <v>N.A.</v>
      </c>
      <c r="AK17" s="2">
        <f t="shared" si="0"/>
        <v>8890.1903367496343</v>
      </c>
      <c r="AL17" s="2" t="str">
        <f t="shared" si="0"/>
        <v>N.A.</v>
      </c>
      <c r="AM17" s="2">
        <f t="shared" si="0"/>
        <v>5562.2986822840412</v>
      </c>
      <c r="AN17" s="2">
        <f t="shared" si="0"/>
        <v>0</v>
      </c>
      <c r="AO17" s="2" t="str">
        <f t="shared" si="0"/>
        <v>N.A.</v>
      </c>
      <c r="AP17" s="15">
        <f t="shared" si="10"/>
        <v>3943.4405697445977</v>
      </c>
      <c r="AQ17" s="13">
        <f t="shared" si="11"/>
        <v>6114.2300374486613</v>
      </c>
      <c r="AR17" s="14">
        <f t="shared" si="12"/>
        <v>5685.7127448128767</v>
      </c>
    </row>
    <row r="18" spans="1:44" ht="15" customHeight="1" thickBot="1" x14ac:dyDescent="0.3">
      <c r="A18" s="3" t="s">
        <v>15</v>
      </c>
      <c r="B18" s="2"/>
      <c r="C18" s="2">
        <v>0</v>
      </c>
      <c r="D18" s="2">
        <v>2380000</v>
      </c>
      <c r="E18" s="2"/>
      <c r="F18" s="2"/>
      <c r="G18" s="2">
        <v>0</v>
      </c>
      <c r="H18" s="2">
        <v>1260000</v>
      </c>
      <c r="I18" s="2"/>
      <c r="J18" s="2"/>
      <c r="K18" s="2"/>
      <c r="L18" s="1">
        <f t="shared" si="3"/>
        <v>3640000</v>
      </c>
      <c r="M18" s="13">
        <f t="shared" si="4"/>
        <v>0</v>
      </c>
      <c r="N18" s="14">
        <f t="shared" si="5"/>
        <v>3640000</v>
      </c>
      <c r="P18" s="3" t="s">
        <v>15</v>
      </c>
      <c r="Q18" s="2">
        <v>0</v>
      </c>
      <c r="R18" s="2">
        <v>119</v>
      </c>
      <c r="S18" s="2">
        <v>119</v>
      </c>
      <c r="T18" s="2">
        <v>0</v>
      </c>
      <c r="U18" s="2">
        <v>0</v>
      </c>
      <c r="V18" s="2">
        <v>180</v>
      </c>
      <c r="W18" s="2">
        <v>180</v>
      </c>
      <c r="X18" s="2">
        <v>0</v>
      </c>
      <c r="Y18" s="2">
        <v>0</v>
      </c>
      <c r="Z18" s="2">
        <v>0</v>
      </c>
      <c r="AA18" s="1">
        <f t="shared" si="6"/>
        <v>299</v>
      </c>
      <c r="AB18" s="13">
        <f t="shared" si="7"/>
        <v>299</v>
      </c>
      <c r="AC18" s="21">
        <f t="shared" si="8"/>
        <v>598</v>
      </c>
      <c r="AE18" s="3" t="s">
        <v>15</v>
      </c>
      <c r="AF18" s="2" t="str">
        <f t="shared" si="9"/>
        <v>N.A.</v>
      </c>
      <c r="AG18" s="2">
        <f t="shared" si="0"/>
        <v>0</v>
      </c>
      <c r="AH18" s="2">
        <f t="shared" si="0"/>
        <v>20000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7000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12173.91304347826</v>
      </c>
      <c r="AQ18" s="13">
        <f t="shared" si="11"/>
        <v>0</v>
      </c>
      <c r="AR18" s="14">
        <f t="shared" si="12"/>
        <v>6086.95652173913</v>
      </c>
    </row>
    <row r="19" spans="1:44" ht="15" customHeight="1" thickBot="1" x14ac:dyDescent="0.3">
      <c r="A19" s="4" t="s">
        <v>16</v>
      </c>
      <c r="B19" s="2">
        <v>43763005.000000015</v>
      </c>
      <c r="C19" s="2">
        <v>188784284.99999994</v>
      </c>
      <c r="D19" s="2">
        <v>15174489.999999998</v>
      </c>
      <c r="E19" s="2"/>
      <c r="F19" s="2">
        <v>16196930</v>
      </c>
      <c r="G19" s="2">
        <v>6072000</v>
      </c>
      <c r="H19" s="2">
        <v>23050726.999999996</v>
      </c>
      <c r="I19" s="2">
        <v>7598100</v>
      </c>
      <c r="J19" s="2">
        <v>0</v>
      </c>
      <c r="K19" s="2"/>
      <c r="L19" s="1">
        <f t="shared" ref="L19" si="13">B19+D19+F19+H19+J19</f>
        <v>98185152.000000015</v>
      </c>
      <c r="M19" s="13">
        <f t="shared" ref="M19" si="14">C19+E19+G19+I19+K19</f>
        <v>202454384.99999994</v>
      </c>
      <c r="N19" s="21">
        <f t="shared" ref="N19" si="15">L19+M19</f>
        <v>300639536.99999994</v>
      </c>
      <c r="P19" s="4" t="s">
        <v>16</v>
      </c>
      <c r="Q19" s="2">
        <v>10396</v>
      </c>
      <c r="R19" s="2">
        <v>31182</v>
      </c>
      <c r="S19" s="2">
        <v>2475</v>
      </c>
      <c r="T19" s="2">
        <v>0</v>
      </c>
      <c r="U19" s="2">
        <v>1280</v>
      </c>
      <c r="V19" s="2">
        <v>863</v>
      </c>
      <c r="W19" s="2">
        <v>4089</v>
      </c>
      <c r="X19" s="2">
        <v>1366</v>
      </c>
      <c r="Y19" s="2">
        <v>1106</v>
      </c>
      <c r="Z19" s="2">
        <v>0</v>
      </c>
      <c r="AA19" s="1">
        <f t="shared" ref="AA19" si="16">Q19+S19+U19+W19+Y19</f>
        <v>19346</v>
      </c>
      <c r="AB19" s="13">
        <f t="shared" ref="AB19" si="17">R19+T19+V19+X19+Z19</f>
        <v>33411</v>
      </c>
      <c r="AC19" s="14">
        <f t="shared" ref="AC19" si="18">AA19+AB19</f>
        <v>52757</v>
      </c>
      <c r="AE19" s="4" t="s">
        <v>16</v>
      </c>
      <c r="AF19" s="2">
        <f t="shared" si="9"/>
        <v>4209.6003270488663</v>
      </c>
      <c r="AG19" s="2">
        <f t="shared" si="0"/>
        <v>6054.271214162015</v>
      </c>
      <c r="AH19" s="2">
        <f t="shared" si="0"/>
        <v>6131.1070707070703</v>
      </c>
      <c r="AI19" s="2" t="str">
        <f t="shared" si="0"/>
        <v>N.A.</v>
      </c>
      <c r="AJ19" s="2">
        <f t="shared" si="0"/>
        <v>12653.8515625</v>
      </c>
      <c r="AK19" s="2">
        <f t="shared" si="0"/>
        <v>7035.9212050984934</v>
      </c>
      <c r="AL19" s="2">
        <f t="shared" si="0"/>
        <v>5637.2528735632177</v>
      </c>
      <c r="AM19" s="2">
        <f t="shared" si="0"/>
        <v>5562.2986822840412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5075.2172025224863</v>
      </c>
      <c r="AQ19" s="13">
        <f t="shared" ref="AQ19" si="20">IFERROR(M19/AB19, "N.A.")</f>
        <v>6059.5128849779994</v>
      </c>
      <c r="AR19" s="14">
        <f t="shared" ref="AR19" si="21">IFERROR(N19/AC19, "N.A.")</f>
        <v>5698.5715070985825</v>
      </c>
    </row>
    <row r="20" spans="1:44" ht="15" customHeight="1" thickBot="1" x14ac:dyDescent="0.3">
      <c r="A20" s="5" t="s">
        <v>0</v>
      </c>
      <c r="B20" s="44">
        <f>B19+C19</f>
        <v>232547289.99999994</v>
      </c>
      <c r="C20" s="45"/>
      <c r="D20" s="44">
        <f>D19+E19</f>
        <v>15174489.999999998</v>
      </c>
      <c r="E20" s="45"/>
      <c r="F20" s="44">
        <f>F19+G19</f>
        <v>22268930</v>
      </c>
      <c r="G20" s="45"/>
      <c r="H20" s="44">
        <f>H19+I19</f>
        <v>30648826.999999996</v>
      </c>
      <c r="I20" s="45"/>
      <c r="J20" s="44">
        <f>J19+K19</f>
        <v>0</v>
      </c>
      <c r="K20" s="45"/>
      <c r="L20" s="44">
        <f>L19+M19</f>
        <v>300639536.99999994</v>
      </c>
      <c r="M20" s="46"/>
      <c r="N20" s="22">
        <f>B20+D20+F20+H20+J20</f>
        <v>300639536.99999994</v>
      </c>
      <c r="P20" s="5" t="s">
        <v>0</v>
      </c>
      <c r="Q20" s="44">
        <f>Q19+R19</f>
        <v>41578</v>
      </c>
      <c r="R20" s="45"/>
      <c r="S20" s="44">
        <f>S19+T19</f>
        <v>2475</v>
      </c>
      <c r="T20" s="45"/>
      <c r="U20" s="44">
        <f>U19+V19</f>
        <v>2143</v>
      </c>
      <c r="V20" s="45"/>
      <c r="W20" s="44">
        <f>W19+X19</f>
        <v>5455</v>
      </c>
      <c r="X20" s="45"/>
      <c r="Y20" s="44">
        <f>Y19+Z19</f>
        <v>1106</v>
      </c>
      <c r="Z20" s="45"/>
      <c r="AA20" s="44">
        <f>AA19+AB19</f>
        <v>52757</v>
      </c>
      <c r="AB20" s="45"/>
      <c r="AC20" s="23">
        <f>Q20+S20+U20+W20+Y20</f>
        <v>52757</v>
      </c>
      <c r="AE20" s="5" t="s">
        <v>0</v>
      </c>
      <c r="AF20" s="24">
        <f>IFERROR(B20/Q20,"N.A.")</f>
        <v>5593.0369426138805</v>
      </c>
      <c r="AG20" s="25"/>
      <c r="AH20" s="24">
        <f>IFERROR(D20/S20,"N.A.")</f>
        <v>6131.1070707070703</v>
      </c>
      <c r="AI20" s="25"/>
      <c r="AJ20" s="24">
        <f>IFERROR(F20/U20,"N.A.")</f>
        <v>10391.474568362109</v>
      </c>
      <c r="AK20" s="25"/>
      <c r="AL20" s="24">
        <f>IFERROR(H20/W20,"N.A.")</f>
        <v>5618.4834097158564</v>
      </c>
      <c r="AM20" s="25"/>
      <c r="AN20" s="24">
        <f>IFERROR(J20/Y20,"N.A.")</f>
        <v>0</v>
      </c>
      <c r="AO20" s="25"/>
      <c r="AP20" s="24">
        <f>IFERROR(L20/AA20,"N.A.")</f>
        <v>5698.5715070985825</v>
      </c>
      <c r="AQ20" s="25"/>
      <c r="AR20" s="16">
        <f>IFERROR(N20/AC20, "N.A.")</f>
        <v>5698.5715070985825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10093174.999999998</v>
      </c>
      <c r="C27" s="2"/>
      <c r="D27" s="2">
        <v>7729890.0000000009</v>
      </c>
      <c r="E27" s="2"/>
      <c r="F27" s="2">
        <v>5640000</v>
      </c>
      <c r="G27" s="2"/>
      <c r="H27" s="2">
        <v>16497480</v>
      </c>
      <c r="I27" s="2"/>
      <c r="J27" s="2">
        <v>0</v>
      </c>
      <c r="K27" s="2"/>
      <c r="L27" s="1">
        <f>B27+D27+F27+H27+J27</f>
        <v>39960545</v>
      </c>
      <c r="M27" s="13">
        <f>C27+E27+G27+I27+K27</f>
        <v>0</v>
      </c>
      <c r="N27" s="14">
        <f>L27+M27</f>
        <v>39960545</v>
      </c>
      <c r="P27" s="3" t="s">
        <v>12</v>
      </c>
      <c r="Q27" s="2">
        <v>2394</v>
      </c>
      <c r="R27" s="2">
        <v>0</v>
      </c>
      <c r="S27" s="2">
        <v>935</v>
      </c>
      <c r="T27" s="2">
        <v>0</v>
      </c>
      <c r="U27" s="2">
        <v>235</v>
      </c>
      <c r="V27" s="2">
        <v>0</v>
      </c>
      <c r="W27" s="2">
        <v>2298</v>
      </c>
      <c r="X27" s="2">
        <v>0</v>
      </c>
      <c r="Y27" s="2">
        <v>244</v>
      </c>
      <c r="Z27" s="2">
        <v>0</v>
      </c>
      <c r="AA27" s="1">
        <f>Q27+S27+U27+W27+Y27</f>
        <v>6106</v>
      </c>
      <c r="AB27" s="13">
        <f>R27+T27+V27+X27+Z27</f>
        <v>0</v>
      </c>
      <c r="AC27" s="14">
        <f>AA27+AB27</f>
        <v>6106</v>
      </c>
      <c r="AE27" s="3" t="s">
        <v>12</v>
      </c>
      <c r="AF27" s="2">
        <f>IFERROR(B27/Q27, "N.A.")</f>
        <v>4216.0296574770255</v>
      </c>
      <c r="AG27" s="2" t="str">
        <f t="shared" ref="AG27:AG31" si="22">IFERROR(C27/R27, "N.A.")</f>
        <v>N.A.</v>
      </c>
      <c r="AH27" s="2">
        <f t="shared" ref="AH27:AH31" si="23">IFERROR(D27/S27, "N.A.")</f>
        <v>8267.2620320855622</v>
      </c>
      <c r="AI27" s="2" t="str">
        <f t="shared" ref="AI27:AI31" si="24">IFERROR(E27/T27, "N.A.")</f>
        <v>N.A.</v>
      </c>
      <c r="AJ27" s="2">
        <f t="shared" ref="AJ27:AJ31" si="25">IFERROR(F27/U27, "N.A.")</f>
        <v>24000</v>
      </c>
      <c r="AK27" s="2" t="str">
        <f t="shared" ref="AK27:AK31" si="26">IFERROR(G27/V27, "N.A.")</f>
        <v>N.A.</v>
      </c>
      <c r="AL27" s="2">
        <f t="shared" ref="AL27:AL31" si="27">IFERROR(H27/W27, "N.A.")</f>
        <v>7179.0600522193208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6544.4718309859154</v>
      </c>
      <c r="AQ27" s="13" t="str">
        <f t="shared" ref="AQ27:AQ30" si="32">IFERROR(M27/AB27, "N.A.")</f>
        <v>N.A.</v>
      </c>
      <c r="AR27" s="14">
        <f t="shared" ref="AR27:AR30" si="33">IFERROR(N27/AC27, "N.A.")</f>
        <v>6544.4718309859154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0</v>
      </c>
      <c r="N28" s="14">
        <f t="shared" ref="N28:N30" si="36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13">
        <f t="shared" ref="AB28:AB30" si="38">R28+T28+V28+X28+Z28</f>
        <v>0</v>
      </c>
      <c r="AC28" s="14">
        <f t="shared" ref="AC28:AC30" si="39">AA28+AB28</f>
        <v>0</v>
      </c>
      <c r="AE28" s="3" t="s">
        <v>13</v>
      </c>
      <c r="AF28" s="2" t="str">
        <f t="shared" ref="AF28:AF31" si="40">IFERROR(B28/Q28, "N.A.")</f>
        <v>N.A.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 t="str">
        <f t="shared" si="31"/>
        <v>N.A.</v>
      </c>
      <c r="AQ28" s="13" t="str">
        <f t="shared" si="32"/>
        <v>N.A.</v>
      </c>
      <c r="AR28" s="14" t="str">
        <f t="shared" si="33"/>
        <v>N.A.</v>
      </c>
    </row>
    <row r="29" spans="1:44" ht="15" customHeight="1" thickBot="1" x14ac:dyDescent="0.3">
      <c r="A29" s="3" t="s">
        <v>14</v>
      </c>
      <c r="B29" s="2">
        <v>16429319.999999998</v>
      </c>
      <c r="C29" s="2">
        <v>113123080</v>
      </c>
      <c r="D29" s="2">
        <v>2244600</v>
      </c>
      <c r="E29" s="2"/>
      <c r="F29" s="2"/>
      <c r="G29" s="2">
        <v>6072000</v>
      </c>
      <c r="H29" s="2"/>
      <c r="I29" s="2">
        <v>5792100</v>
      </c>
      <c r="J29" s="2">
        <v>0</v>
      </c>
      <c r="K29" s="2"/>
      <c r="L29" s="1">
        <f t="shared" si="34"/>
        <v>18673920</v>
      </c>
      <c r="M29" s="13">
        <f t="shared" si="35"/>
        <v>124987180</v>
      </c>
      <c r="N29" s="14">
        <f t="shared" si="36"/>
        <v>143661100</v>
      </c>
      <c r="P29" s="3" t="s">
        <v>14</v>
      </c>
      <c r="Q29" s="2">
        <v>3245</v>
      </c>
      <c r="R29" s="2">
        <v>16534</v>
      </c>
      <c r="S29" s="2">
        <v>826</v>
      </c>
      <c r="T29" s="2">
        <v>0</v>
      </c>
      <c r="U29" s="2">
        <v>0</v>
      </c>
      <c r="V29" s="2">
        <v>683</v>
      </c>
      <c r="W29" s="2">
        <v>0</v>
      </c>
      <c r="X29" s="2">
        <v>629</v>
      </c>
      <c r="Y29" s="2">
        <v>210</v>
      </c>
      <c r="Z29" s="2">
        <v>0</v>
      </c>
      <c r="AA29" s="1">
        <f t="shared" si="37"/>
        <v>4281</v>
      </c>
      <c r="AB29" s="13">
        <f t="shared" si="38"/>
        <v>17846</v>
      </c>
      <c r="AC29" s="14">
        <f t="shared" si="39"/>
        <v>22127</v>
      </c>
      <c r="AE29" s="3" t="s">
        <v>14</v>
      </c>
      <c r="AF29" s="2">
        <f t="shared" si="40"/>
        <v>5062.9645608628653</v>
      </c>
      <c r="AG29" s="2">
        <f t="shared" si="22"/>
        <v>6841.845893310754</v>
      </c>
      <c r="AH29" s="2">
        <f t="shared" si="23"/>
        <v>2717.4334140435835</v>
      </c>
      <c r="AI29" s="2" t="str">
        <f t="shared" si="24"/>
        <v>N.A.</v>
      </c>
      <c r="AJ29" s="2" t="str">
        <f t="shared" si="25"/>
        <v>N.A.</v>
      </c>
      <c r="AK29" s="2">
        <f t="shared" si="26"/>
        <v>8890.1903367496343</v>
      </c>
      <c r="AL29" s="2" t="str">
        <f t="shared" si="27"/>
        <v>N.A.</v>
      </c>
      <c r="AM29" s="2">
        <f t="shared" si="28"/>
        <v>9208.4260731319555</v>
      </c>
      <c r="AN29" s="2">
        <f t="shared" si="29"/>
        <v>0</v>
      </c>
      <c r="AO29" s="2" t="str">
        <f t="shared" si="30"/>
        <v>N.A.</v>
      </c>
      <c r="AP29" s="15">
        <f t="shared" si="31"/>
        <v>4362.0462508759638</v>
      </c>
      <c r="AQ29" s="13">
        <f t="shared" si="32"/>
        <v>7003.6523590720608</v>
      </c>
      <c r="AR29" s="14">
        <f t="shared" si="33"/>
        <v>6492.5701631490938</v>
      </c>
    </row>
    <row r="30" spans="1:44" ht="15" customHeight="1" thickBot="1" x14ac:dyDescent="0.3">
      <c r="A30" s="3" t="s">
        <v>15</v>
      </c>
      <c r="B30" s="2"/>
      <c r="C30" s="2">
        <v>0</v>
      </c>
      <c r="D30" s="2">
        <v>2380000</v>
      </c>
      <c r="E30" s="2"/>
      <c r="F30" s="2"/>
      <c r="G30" s="2">
        <v>0</v>
      </c>
      <c r="H30" s="2">
        <v>1260000</v>
      </c>
      <c r="I30" s="2"/>
      <c r="J30" s="2"/>
      <c r="K30" s="2"/>
      <c r="L30" s="1">
        <f t="shared" si="34"/>
        <v>3640000</v>
      </c>
      <c r="M30" s="13">
        <f t="shared" si="35"/>
        <v>0</v>
      </c>
      <c r="N30" s="14">
        <f t="shared" si="36"/>
        <v>3640000</v>
      </c>
      <c r="P30" s="3" t="s">
        <v>15</v>
      </c>
      <c r="Q30" s="2">
        <v>0</v>
      </c>
      <c r="R30" s="2">
        <v>119</v>
      </c>
      <c r="S30" s="2">
        <v>119</v>
      </c>
      <c r="T30" s="2">
        <v>0</v>
      </c>
      <c r="U30" s="2">
        <v>0</v>
      </c>
      <c r="V30" s="2">
        <v>180</v>
      </c>
      <c r="W30" s="2">
        <v>180</v>
      </c>
      <c r="X30" s="2">
        <v>0</v>
      </c>
      <c r="Y30" s="2">
        <v>0</v>
      </c>
      <c r="Z30" s="2">
        <v>0</v>
      </c>
      <c r="AA30" s="1">
        <f t="shared" si="37"/>
        <v>299</v>
      </c>
      <c r="AB30" s="13">
        <f t="shared" si="38"/>
        <v>299</v>
      </c>
      <c r="AC30" s="21">
        <f t="shared" si="39"/>
        <v>598</v>
      </c>
      <c r="AE30" s="3" t="s">
        <v>15</v>
      </c>
      <c r="AF30" s="2" t="str">
        <f t="shared" si="40"/>
        <v>N.A.</v>
      </c>
      <c r="AG30" s="2">
        <f t="shared" si="22"/>
        <v>0</v>
      </c>
      <c r="AH30" s="2">
        <f t="shared" si="23"/>
        <v>20000</v>
      </c>
      <c r="AI30" s="2" t="str">
        <f t="shared" si="24"/>
        <v>N.A.</v>
      </c>
      <c r="AJ30" s="2" t="str">
        <f t="shared" si="25"/>
        <v>N.A.</v>
      </c>
      <c r="AK30" s="2">
        <f t="shared" si="26"/>
        <v>0</v>
      </c>
      <c r="AL30" s="2">
        <f t="shared" si="27"/>
        <v>7000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12173.91304347826</v>
      </c>
      <c r="AQ30" s="13">
        <f t="shared" si="32"/>
        <v>0</v>
      </c>
      <c r="AR30" s="14">
        <f t="shared" si="33"/>
        <v>6086.95652173913</v>
      </c>
    </row>
    <row r="31" spans="1:44" ht="15" customHeight="1" thickBot="1" x14ac:dyDescent="0.3">
      <c r="A31" s="4" t="s">
        <v>16</v>
      </c>
      <c r="B31" s="2">
        <v>26522495.000000004</v>
      </c>
      <c r="C31" s="2">
        <v>113123080</v>
      </c>
      <c r="D31" s="2">
        <v>12354490</v>
      </c>
      <c r="E31" s="2"/>
      <c r="F31" s="2">
        <v>5640000</v>
      </c>
      <c r="G31" s="2">
        <v>6072000</v>
      </c>
      <c r="H31" s="2">
        <v>17757480</v>
      </c>
      <c r="I31" s="2">
        <v>5792100</v>
      </c>
      <c r="J31" s="2">
        <v>0</v>
      </c>
      <c r="K31" s="2"/>
      <c r="L31" s="1">
        <f t="shared" ref="L31" si="41">B31+D31+F31+H31+J31</f>
        <v>62274465</v>
      </c>
      <c r="M31" s="13">
        <f t="shared" ref="M31" si="42">C31+E31+G31+I31+K31</f>
        <v>124987180</v>
      </c>
      <c r="N31" s="21">
        <f t="shared" ref="N31" si="43">L31+M31</f>
        <v>187261645</v>
      </c>
      <c r="P31" s="4" t="s">
        <v>16</v>
      </c>
      <c r="Q31" s="2">
        <v>5639</v>
      </c>
      <c r="R31" s="2">
        <v>16653</v>
      </c>
      <c r="S31" s="2">
        <v>1880</v>
      </c>
      <c r="T31" s="2">
        <v>0</v>
      </c>
      <c r="U31" s="2">
        <v>235</v>
      </c>
      <c r="V31" s="2">
        <v>863</v>
      </c>
      <c r="W31" s="2">
        <v>2478</v>
      </c>
      <c r="X31" s="2">
        <v>629</v>
      </c>
      <c r="Y31" s="2">
        <v>454</v>
      </c>
      <c r="Z31" s="2">
        <v>0</v>
      </c>
      <c r="AA31" s="1">
        <f t="shared" ref="AA31" si="44">Q31+S31+U31+W31+Y31</f>
        <v>10686</v>
      </c>
      <c r="AB31" s="13">
        <f t="shared" ref="AB31" si="45">R31+T31+V31+X31+Z31</f>
        <v>18145</v>
      </c>
      <c r="AC31" s="14">
        <f t="shared" ref="AC31" si="46">AA31+AB31</f>
        <v>28831</v>
      </c>
      <c r="AE31" s="4" t="s">
        <v>16</v>
      </c>
      <c r="AF31" s="2">
        <f t="shared" si="40"/>
        <v>4703.4039723355208</v>
      </c>
      <c r="AG31" s="2">
        <f t="shared" si="22"/>
        <v>6792.9550231189578</v>
      </c>
      <c r="AH31" s="2">
        <f t="shared" si="23"/>
        <v>6571.5372340425529</v>
      </c>
      <c r="AI31" s="2" t="str">
        <f t="shared" si="24"/>
        <v>N.A.</v>
      </c>
      <c r="AJ31" s="2">
        <f t="shared" si="25"/>
        <v>24000</v>
      </c>
      <c r="AK31" s="2">
        <f t="shared" si="26"/>
        <v>7035.9212050984934</v>
      </c>
      <c r="AL31" s="2">
        <f t="shared" si="27"/>
        <v>7166.053268765133</v>
      </c>
      <c r="AM31" s="2">
        <f t="shared" si="28"/>
        <v>9208.4260731319555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5827.6684446939926</v>
      </c>
      <c r="AQ31" s="13">
        <f t="shared" ref="AQ31" si="48">IFERROR(M31/AB31, "N.A.")</f>
        <v>6888.2435932763847</v>
      </c>
      <c r="AR31" s="14">
        <f t="shared" ref="AR31" si="49">IFERROR(N31/AC31, "N.A.")</f>
        <v>6495.1491450175163</v>
      </c>
    </row>
    <row r="32" spans="1:44" ht="15" customHeight="1" thickBot="1" x14ac:dyDescent="0.3">
      <c r="A32" s="5" t="s">
        <v>0</v>
      </c>
      <c r="B32" s="44">
        <f>B31+C31</f>
        <v>139645575</v>
      </c>
      <c r="C32" s="45"/>
      <c r="D32" s="44">
        <f>D31+E31</f>
        <v>12354490</v>
      </c>
      <c r="E32" s="45"/>
      <c r="F32" s="44">
        <f>F31+G31</f>
        <v>11712000</v>
      </c>
      <c r="G32" s="45"/>
      <c r="H32" s="44">
        <f>H31+I31</f>
        <v>23549580</v>
      </c>
      <c r="I32" s="45"/>
      <c r="J32" s="44">
        <f>J31+K31</f>
        <v>0</v>
      </c>
      <c r="K32" s="45"/>
      <c r="L32" s="44">
        <f>L31+M31</f>
        <v>187261645</v>
      </c>
      <c r="M32" s="46"/>
      <c r="N32" s="22">
        <f>B32+D32+F32+H32+J32</f>
        <v>187261645</v>
      </c>
      <c r="P32" s="5" t="s">
        <v>0</v>
      </c>
      <c r="Q32" s="44">
        <f>Q31+R31</f>
        <v>22292</v>
      </c>
      <c r="R32" s="45"/>
      <c r="S32" s="44">
        <f>S31+T31</f>
        <v>1880</v>
      </c>
      <c r="T32" s="45"/>
      <c r="U32" s="44">
        <f>U31+V31</f>
        <v>1098</v>
      </c>
      <c r="V32" s="45"/>
      <c r="W32" s="44">
        <f>W31+X31</f>
        <v>3107</v>
      </c>
      <c r="X32" s="45"/>
      <c r="Y32" s="44">
        <f>Y31+Z31</f>
        <v>454</v>
      </c>
      <c r="Z32" s="45"/>
      <c r="AA32" s="44">
        <f>AA31+AB31</f>
        <v>28831</v>
      </c>
      <c r="AB32" s="45"/>
      <c r="AC32" s="23">
        <f>Q32+S32+U32+W32+Y32</f>
        <v>28831</v>
      </c>
      <c r="AE32" s="5" t="s">
        <v>0</v>
      </c>
      <c r="AF32" s="24">
        <f>IFERROR(B32/Q32,"N.A.")</f>
        <v>6264.3807195406425</v>
      </c>
      <c r="AG32" s="25"/>
      <c r="AH32" s="24">
        <f>IFERROR(D32/S32,"N.A.")</f>
        <v>6571.5372340425529</v>
      </c>
      <c r="AI32" s="25"/>
      <c r="AJ32" s="24">
        <f>IFERROR(F32/U32,"N.A.")</f>
        <v>10666.666666666666</v>
      </c>
      <c r="AK32" s="25"/>
      <c r="AL32" s="24">
        <f>IFERROR(H32/W32,"N.A.")</f>
        <v>7579.5236562600576</v>
      </c>
      <c r="AM32" s="25"/>
      <c r="AN32" s="24">
        <f>IFERROR(J32/Y32,"N.A.")</f>
        <v>0</v>
      </c>
      <c r="AO32" s="25"/>
      <c r="AP32" s="24">
        <f>IFERROR(L32/AA32,"N.A.")</f>
        <v>6495.1491450175163</v>
      </c>
      <c r="AQ32" s="25"/>
      <c r="AR32" s="16">
        <f>IFERROR(N32/AC32, "N.A.")</f>
        <v>6495.1491450175163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>
        <v>2819999.9999999995</v>
      </c>
      <c r="E39" s="2"/>
      <c r="F39" s="2">
        <v>10556930</v>
      </c>
      <c r="G39" s="2"/>
      <c r="H39" s="2">
        <v>5293246.9999999991</v>
      </c>
      <c r="I39" s="2"/>
      <c r="J39" s="2">
        <v>0</v>
      </c>
      <c r="K39" s="2"/>
      <c r="L39" s="1">
        <f>B39+D39+F39+H39+J39</f>
        <v>18670177</v>
      </c>
      <c r="M39" s="13">
        <f>C39+E39+G39+I39+K39</f>
        <v>0</v>
      </c>
      <c r="N39" s="14">
        <f>L39+M39</f>
        <v>18670177</v>
      </c>
      <c r="P39" s="3" t="s">
        <v>12</v>
      </c>
      <c r="Q39" s="2">
        <v>0</v>
      </c>
      <c r="R39" s="2">
        <v>0</v>
      </c>
      <c r="S39" s="2">
        <v>595</v>
      </c>
      <c r="T39" s="2">
        <v>0</v>
      </c>
      <c r="U39" s="2">
        <v>1045</v>
      </c>
      <c r="V39" s="2">
        <v>0</v>
      </c>
      <c r="W39" s="2">
        <v>1611</v>
      </c>
      <c r="X39" s="2">
        <v>0</v>
      </c>
      <c r="Y39" s="2">
        <v>228</v>
      </c>
      <c r="Z39" s="2">
        <v>0</v>
      </c>
      <c r="AA39" s="1">
        <f>Q39+S39+U39+W39+Y39</f>
        <v>3479</v>
      </c>
      <c r="AB39" s="13">
        <f>R39+T39+V39+X39+Z39</f>
        <v>0</v>
      </c>
      <c r="AC39" s="14">
        <f>AA39+AB39</f>
        <v>3479</v>
      </c>
      <c r="AE39" s="3" t="s">
        <v>12</v>
      </c>
      <c r="AF39" s="2" t="str">
        <f>IFERROR(B39/Q39, "N.A.")</f>
        <v>N.A.</v>
      </c>
      <c r="AG39" s="2" t="str">
        <f t="shared" ref="AG39:AG43" si="50">IFERROR(C39/R39, "N.A.")</f>
        <v>N.A.</v>
      </c>
      <c r="AH39" s="2">
        <f t="shared" ref="AH39:AH43" si="51">IFERROR(D39/S39, "N.A.")</f>
        <v>4739.4957983193272</v>
      </c>
      <c r="AI39" s="2" t="str">
        <f t="shared" ref="AI39:AI43" si="52">IFERROR(E39/T39, "N.A.")</f>
        <v>N.A.</v>
      </c>
      <c r="AJ39" s="2">
        <f t="shared" ref="AJ39:AJ43" si="53">IFERROR(F39/U39, "N.A.")</f>
        <v>10102.325358851675</v>
      </c>
      <c r="AK39" s="2" t="str">
        <f t="shared" ref="AK39:AK43" si="54">IFERROR(G39/V39, "N.A.")</f>
        <v>N.A.</v>
      </c>
      <c r="AL39" s="2">
        <f t="shared" ref="AL39:AL43" si="55">IFERROR(H39/W39, "N.A.")</f>
        <v>3285.6902545003099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5366.5354987065248</v>
      </c>
      <c r="AQ39" s="13" t="str">
        <f t="shared" ref="AQ39:AQ42" si="60">IFERROR(M39/AB39, "N.A.")</f>
        <v>N.A.</v>
      </c>
      <c r="AR39" s="14">
        <f t="shared" ref="AR39:AR42" si="61">IFERROR(N39/AC39, "N.A.")</f>
        <v>5366.5354987065248</v>
      </c>
    </row>
    <row r="40" spans="1:44" ht="15" customHeight="1" thickBot="1" x14ac:dyDescent="0.3">
      <c r="A40" s="3" t="s">
        <v>13</v>
      </c>
      <c r="B40" s="2">
        <v>3799050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3799050</v>
      </c>
      <c r="M40" s="13">
        <f t="shared" ref="M40:M42" si="63">C40+E40+G40+I40+K40</f>
        <v>0</v>
      </c>
      <c r="N40" s="14">
        <f t="shared" ref="N40:N42" si="64">L40+M40</f>
        <v>3799050</v>
      </c>
      <c r="P40" s="3" t="s">
        <v>13</v>
      </c>
      <c r="Q40" s="2">
        <v>1318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1318</v>
      </c>
      <c r="AB40" s="13">
        <f t="shared" ref="AB40:AB42" si="66">R40+T40+V40+X40+Z40</f>
        <v>0</v>
      </c>
      <c r="AC40" s="14">
        <f t="shared" ref="AC40:AC42" si="67">AA40+AB40</f>
        <v>1318</v>
      </c>
      <c r="AE40" s="3" t="s">
        <v>13</v>
      </c>
      <c r="AF40" s="2">
        <f t="shared" ref="AF40:AF43" si="68">IFERROR(B40/Q40, "N.A.")</f>
        <v>2882.4355083459786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2882.4355083459786</v>
      </c>
      <c r="AQ40" s="13" t="str">
        <f t="shared" si="60"/>
        <v>N.A.</v>
      </c>
      <c r="AR40" s="14">
        <f t="shared" si="61"/>
        <v>2882.4355083459786</v>
      </c>
    </row>
    <row r="41" spans="1:44" ht="15" customHeight="1" thickBot="1" x14ac:dyDescent="0.3">
      <c r="A41" s="3" t="s">
        <v>14</v>
      </c>
      <c r="B41" s="2">
        <v>13441460</v>
      </c>
      <c r="C41" s="2">
        <v>75661205.000000015</v>
      </c>
      <c r="D41" s="2"/>
      <c r="E41" s="2"/>
      <c r="F41" s="2"/>
      <c r="G41" s="2"/>
      <c r="H41" s="2"/>
      <c r="I41" s="2">
        <v>1806000.0000000002</v>
      </c>
      <c r="J41" s="2">
        <v>0</v>
      </c>
      <c r="K41" s="2"/>
      <c r="L41" s="1">
        <f t="shared" si="62"/>
        <v>13441460</v>
      </c>
      <c r="M41" s="13">
        <f t="shared" si="63"/>
        <v>77467205.000000015</v>
      </c>
      <c r="N41" s="14">
        <f t="shared" si="64"/>
        <v>90908665.000000015</v>
      </c>
      <c r="P41" s="3" t="s">
        <v>14</v>
      </c>
      <c r="Q41" s="2">
        <v>3439</v>
      </c>
      <c r="R41" s="2">
        <v>14529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737</v>
      </c>
      <c r="Y41" s="2">
        <v>424</v>
      </c>
      <c r="Z41" s="2">
        <v>0</v>
      </c>
      <c r="AA41" s="1">
        <f t="shared" si="65"/>
        <v>3863</v>
      </c>
      <c r="AB41" s="13">
        <f t="shared" si="66"/>
        <v>15266</v>
      </c>
      <c r="AC41" s="14">
        <f t="shared" si="67"/>
        <v>19129</v>
      </c>
      <c r="AE41" s="3" t="s">
        <v>14</v>
      </c>
      <c r="AF41" s="2">
        <f t="shared" si="68"/>
        <v>3908.5373655132307</v>
      </c>
      <c r="AG41" s="2">
        <f t="shared" si="50"/>
        <v>5207.5989400509334</v>
      </c>
      <c r="AH41" s="2" t="str">
        <f t="shared" si="51"/>
        <v>N.A.</v>
      </c>
      <c r="AI41" s="2" t="str">
        <f t="shared" si="52"/>
        <v>N.A.</v>
      </c>
      <c r="AJ41" s="2" t="str">
        <f t="shared" si="53"/>
        <v>N.A.</v>
      </c>
      <c r="AK41" s="2" t="str">
        <f t="shared" si="54"/>
        <v>N.A.</v>
      </c>
      <c r="AL41" s="2" t="str">
        <f t="shared" si="55"/>
        <v>N.A.</v>
      </c>
      <c r="AM41" s="2">
        <f t="shared" si="56"/>
        <v>2450.4748982360925</v>
      </c>
      <c r="AN41" s="2">
        <f t="shared" si="57"/>
        <v>0</v>
      </c>
      <c r="AO41" s="2" t="str">
        <f t="shared" si="58"/>
        <v>N.A.</v>
      </c>
      <c r="AP41" s="15">
        <f t="shared" si="59"/>
        <v>3479.5392182241781</v>
      </c>
      <c r="AQ41" s="13">
        <f t="shared" si="60"/>
        <v>5074.4926634350859</v>
      </c>
      <c r="AR41" s="14">
        <f t="shared" si="61"/>
        <v>4752.4002822939001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17240510.000000004</v>
      </c>
      <c r="C43" s="2">
        <v>75661205.000000015</v>
      </c>
      <c r="D43" s="2">
        <v>2819999.9999999995</v>
      </c>
      <c r="E43" s="2"/>
      <c r="F43" s="2">
        <v>10556930</v>
      </c>
      <c r="G43" s="2"/>
      <c r="H43" s="2">
        <v>5293246.9999999991</v>
      </c>
      <c r="I43" s="2">
        <v>1806000.0000000002</v>
      </c>
      <c r="J43" s="2">
        <v>0</v>
      </c>
      <c r="K43" s="2"/>
      <c r="L43" s="1">
        <f t="shared" ref="L43" si="69">B43+D43+F43+H43+J43</f>
        <v>35910687</v>
      </c>
      <c r="M43" s="13">
        <f t="shared" ref="M43" si="70">C43+E43+G43+I43+K43</f>
        <v>77467205.000000015</v>
      </c>
      <c r="N43" s="21">
        <f t="shared" ref="N43" si="71">L43+M43</f>
        <v>113377892.00000001</v>
      </c>
      <c r="P43" s="4" t="s">
        <v>16</v>
      </c>
      <c r="Q43" s="2">
        <v>4757</v>
      </c>
      <c r="R43" s="2">
        <v>14529</v>
      </c>
      <c r="S43" s="2">
        <v>595</v>
      </c>
      <c r="T43" s="2">
        <v>0</v>
      </c>
      <c r="U43" s="2">
        <v>1045</v>
      </c>
      <c r="V43" s="2">
        <v>0</v>
      </c>
      <c r="W43" s="2">
        <v>1611</v>
      </c>
      <c r="X43" s="2">
        <v>737</v>
      </c>
      <c r="Y43" s="2">
        <v>652</v>
      </c>
      <c r="Z43" s="2">
        <v>0</v>
      </c>
      <c r="AA43" s="1">
        <f t="shared" ref="AA43" si="72">Q43+S43+U43+W43+Y43</f>
        <v>8660</v>
      </c>
      <c r="AB43" s="13">
        <f t="shared" ref="AB43" si="73">R43+T43+V43+X43+Z43</f>
        <v>15266</v>
      </c>
      <c r="AC43" s="21">
        <f t="shared" ref="AC43" si="74">AA43+AB43</f>
        <v>23926</v>
      </c>
      <c r="AE43" s="4" t="s">
        <v>16</v>
      </c>
      <c r="AF43" s="2">
        <f t="shared" si="68"/>
        <v>3624.2400672692884</v>
      </c>
      <c r="AG43" s="2">
        <f t="shared" si="50"/>
        <v>5207.5989400509334</v>
      </c>
      <c r="AH43" s="2">
        <f t="shared" si="51"/>
        <v>4739.4957983193272</v>
      </c>
      <c r="AI43" s="2" t="str">
        <f t="shared" si="52"/>
        <v>N.A.</v>
      </c>
      <c r="AJ43" s="2">
        <f t="shared" si="53"/>
        <v>10102.325358851675</v>
      </c>
      <c r="AK43" s="2" t="str">
        <f t="shared" si="54"/>
        <v>N.A.</v>
      </c>
      <c r="AL43" s="2">
        <f t="shared" si="55"/>
        <v>3285.6902545003099</v>
      </c>
      <c r="AM43" s="2">
        <f t="shared" si="56"/>
        <v>2450.4748982360925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4146.730600461894</v>
      </c>
      <c r="AQ43" s="13">
        <f t="shared" ref="AQ43" si="76">IFERROR(M43/AB43, "N.A.")</f>
        <v>5074.4926634350859</v>
      </c>
      <c r="AR43" s="14">
        <f t="shared" ref="AR43" si="77">IFERROR(N43/AC43, "N.A.")</f>
        <v>4738.6897935300512</v>
      </c>
    </row>
    <row r="44" spans="1:44" ht="15" customHeight="1" thickBot="1" x14ac:dyDescent="0.3">
      <c r="A44" s="5" t="s">
        <v>0</v>
      </c>
      <c r="B44" s="44">
        <f>B43+C43</f>
        <v>92901715.000000015</v>
      </c>
      <c r="C44" s="45"/>
      <c r="D44" s="44">
        <f>D43+E43</f>
        <v>2819999.9999999995</v>
      </c>
      <c r="E44" s="45"/>
      <c r="F44" s="44">
        <f>F43+G43</f>
        <v>10556930</v>
      </c>
      <c r="G44" s="45"/>
      <c r="H44" s="44">
        <f>H43+I43</f>
        <v>7099246.9999999991</v>
      </c>
      <c r="I44" s="45"/>
      <c r="J44" s="44">
        <f>J43+K43</f>
        <v>0</v>
      </c>
      <c r="K44" s="45"/>
      <c r="L44" s="44">
        <f>L43+M43</f>
        <v>113377892.00000001</v>
      </c>
      <c r="M44" s="46"/>
      <c r="N44" s="22">
        <f>B44+D44+F44+H44+J44</f>
        <v>113377892.00000001</v>
      </c>
      <c r="P44" s="5" t="s">
        <v>0</v>
      </c>
      <c r="Q44" s="44">
        <f>Q43+R43</f>
        <v>19286</v>
      </c>
      <c r="R44" s="45"/>
      <c r="S44" s="44">
        <f>S43+T43</f>
        <v>595</v>
      </c>
      <c r="T44" s="45"/>
      <c r="U44" s="44">
        <f>U43+V43</f>
        <v>1045</v>
      </c>
      <c r="V44" s="45"/>
      <c r="W44" s="44">
        <f>W43+X43</f>
        <v>2348</v>
      </c>
      <c r="X44" s="45"/>
      <c r="Y44" s="44">
        <f>Y43+Z43</f>
        <v>652</v>
      </c>
      <c r="Z44" s="45"/>
      <c r="AA44" s="44">
        <f>AA43+AB43</f>
        <v>23926</v>
      </c>
      <c r="AB44" s="46"/>
      <c r="AC44" s="22">
        <f>Q44+S44+U44+W44+Y44</f>
        <v>23926</v>
      </c>
      <c r="AE44" s="5" t="s">
        <v>0</v>
      </c>
      <c r="AF44" s="24">
        <f>IFERROR(B44/Q44,"N.A.")</f>
        <v>4817.054599191124</v>
      </c>
      <c r="AG44" s="25"/>
      <c r="AH44" s="24">
        <f>IFERROR(D44/S44,"N.A.")</f>
        <v>4739.4957983193272</v>
      </c>
      <c r="AI44" s="25"/>
      <c r="AJ44" s="24">
        <f>IFERROR(F44/U44,"N.A.")</f>
        <v>10102.325358851675</v>
      </c>
      <c r="AK44" s="25"/>
      <c r="AL44" s="24">
        <f>IFERROR(H44/W44,"N.A.")</f>
        <v>3023.5293867120949</v>
      </c>
      <c r="AM44" s="25"/>
      <c r="AN44" s="24">
        <f>IFERROR(J44/Y44,"N.A.")</f>
        <v>0</v>
      </c>
      <c r="AO44" s="25"/>
      <c r="AP44" s="24">
        <f>IFERROR(L44/AA44,"N.A.")</f>
        <v>4738.6897935300512</v>
      </c>
      <c r="AQ44" s="25"/>
      <c r="AR44" s="16">
        <f>IFERROR(N44/AC44, "N.A.")</f>
        <v>4738.6897935300512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6831840</v>
      </c>
      <c r="C15" s="2"/>
      <c r="D15" s="2">
        <v>998460</v>
      </c>
      <c r="E15" s="2"/>
      <c r="F15" s="2">
        <v>1937256</v>
      </c>
      <c r="G15" s="2"/>
      <c r="H15" s="2">
        <v>9124715.9999999981</v>
      </c>
      <c r="I15" s="2"/>
      <c r="J15" s="2">
        <v>0</v>
      </c>
      <c r="K15" s="2"/>
      <c r="L15" s="1">
        <f>B15+D15+F15+H15+J15</f>
        <v>18892272</v>
      </c>
      <c r="M15" s="13">
        <f>C15+E15+G15+I15+K15</f>
        <v>0</v>
      </c>
      <c r="N15" s="14">
        <f>L15+M15</f>
        <v>18892272</v>
      </c>
      <c r="P15" s="3" t="s">
        <v>12</v>
      </c>
      <c r="Q15" s="2">
        <v>1483</v>
      </c>
      <c r="R15" s="2">
        <v>0</v>
      </c>
      <c r="S15" s="2">
        <v>422</v>
      </c>
      <c r="T15" s="2">
        <v>0</v>
      </c>
      <c r="U15" s="2">
        <v>424</v>
      </c>
      <c r="V15" s="2">
        <v>0</v>
      </c>
      <c r="W15" s="2">
        <v>3409</v>
      </c>
      <c r="X15" s="2">
        <v>0</v>
      </c>
      <c r="Y15" s="2">
        <v>1048</v>
      </c>
      <c r="Z15" s="2">
        <v>0</v>
      </c>
      <c r="AA15" s="1">
        <f>Q15+S15+U15+W15+Y15</f>
        <v>6786</v>
      </c>
      <c r="AB15" s="13">
        <f>R15+T15+V15+X15+Z15</f>
        <v>0</v>
      </c>
      <c r="AC15" s="14">
        <f>AA15+AB15</f>
        <v>6786</v>
      </c>
      <c r="AE15" s="3" t="s">
        <v>12</v>
      </c>
      <c r="AF15" s="2">
        <f>IFERROR(B15/Q15, "N.A.")</f>
        <v>4606.7700606877952</v>
      </c>
      <c r="AG15" s="2" t="str">
        <f t="shared" ref="AG15:AR19" si="0">IFERROR(C15/R15, "N.A.")</f>
        <v>N.A.</v>
      </c>
      <c r="AH15" s="2">
        <f t="shared" si="0"/>
        <v>2366.0189573459716</v>
      </c>
      <c r="AI15" s="2" t="str">
        <f t="shared" si="0"/>
        <v>N.A.</v>
      </c>
      <c r="AJ15" s="2">
        <f t="shared" si="0"/>
        <v>4569</v>
      </c>
      <c r="AK15" s="2" t="str">
        <f t="shared" si="0"/>
        <v>N.A.</v>
      </c>
      <c r="AL15" s="2">
        <f t="shared" si="0"/>
        <v>2676.6547374596648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2784.0070733863836</v>
      </c>
      <c r="AQ15" s="13" t="str">
        <f t="shared" si="0"/>
        <v>N.A.</v>
      </c>
      <c r="AR15" s="14">
        <f t="shared" si="0"/>
        <v>2784.0070733863836</v>
      </c>
    </row>
    <row r="16" spans="1:44" ht="15" customHeight="1" thickBot="1" x14ac:dyDescent="0.3">
      <c r="A16" s="3" t="s">
        <v>13</v>
      </c>
      <c r="B16" s="2">
        <v>1506000</v>
      </c>
      <c r="C16" s="2">
        <v>603000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1506000</v>
      </c>
      <c r="M16" s="13">
        <f t="shared" si="1"/>
        <v>603000</v>
      </c>
      <c r="N16" s="14">
        <f t="shared" ref="N16:N18" si="2">L16+M16</f>
        <v>2109000</v>
      </c>
      <c r="P16" s="3" t="s">
        <v>13</v>
      </c>
      <c r="Q16" s="2">
        <v>411</v>
      </c>
      <c r="R16" s="2">
        <v>201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411</v>
      </c>
      <c r="AB16" s="13">
        <f t="shared" si="3"/>
        <v>201</v>
      </c>
      <c r="AC16" s="14">
        <f t="shared" ref="AC16:AC18" si="4">AA16+AB16</f>
        <v>612</v>
      </c>
      <c r="AE16" s="3" t="s">
        <v>13</v>
      </c>
      <c r="AF16" s="2">
        <f t="shared" ref="AF16:AF19" si="5">IFERROR(B16/Q16, "N.A.")</f>
        <v>3664.2335766423357</v>
      </c>
      <c r="AG16" s="2">
        <f t="shared" si="0"/>
        <v>3000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3664.2335766423357</v>
      </c>
      <c r="AQ16" s="13">
        <f t="shared" si="0"/>
        <v>3000</v>
      </c>
      <c r="AR16" s="14">
        <f t="shared" si="0"/>
        <v>3446.0784313725489</v>
      </c>
    </row>
    <row r="17" spans="1:44" ht="15" customHeight="1" thickBot="1" x14ac:dyDescent="0.3">
      <c r="A17" s="3" t="s">
        <v>14</v>
      </c>
      <c r="B17" s="2">
        <v>19631502.000000004</v>
      </c>
      <c r="C17" s="2">
        <v>6267180</v>
      </c>
      <c r="D17" s="2">
        <v>1367400</v>
      </c>
      <c r="E17" s="2"/>
      <c r="F17" s="2"/>
      <c r="G17" s="2">
        <v>3651000.0000000005</v>
      </c>
      <c r="H17" s="2"/>
      <c r="I17" s="2"/>
      <c r="J17" s="2"/>
      <c r="K17" s="2"/>
      <c r="L17" s="1">
        <f t="shared" si="1"/>
        <v>20998902.000000004</v>
      </c>
      <c r="M17" s="13">
        <f t="shared" si="1"/>
        <v>9918180</v>
      </c>
      <c r="N17" s="14">
        <f t="shared" si="2"/>
        <v>30917082.000000004</v>
      </c>
      <c r="P17" s="3" t="s">
        <v>14</v>
      </c>
      <c r="Q17" s="2">
        <v>3509</v>
      </c>
      <c r="R17" s="2">
        <v>1206</v>
      </c>
      <c r="S17" s="2">
        <v>212</v>
      </c>
      <c r="T17" s="2">
        <v>0</v>
      </c>
      <c r="U17" s="2">
        <v>0</v>
      </c>
      <c r="V17" s="2">
        <v>614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3721</v>
      </c>
      <c r="AB17" s="13">
        <f t="shared" si="3"/>
        <v>1820</v>
      </c>
      <c r="AC17" s="14">
        <f t="shared" si="4"/>
        <v>5541</v>
      </c>
      <c r="AE17" s="3" t="s">
        <v>14</v>
      </c>
      <c r="AF17" s="2">
        <f t="shared" si="5"/>
        <v>5594.6144200626968</v>
      </c>
      <c r="AG17" s="2">
        <f t="shared" si="0"/>
        <v>5196.666666666667</v>
      </c>
      <c r="AH17" s="2">
        <f t="shared" si="0"/>
        <v>6450</v>
      </c>
      <c r="AI17" s="2" t="str">
        <f t="shared" si="0"/>
        <v>N.A.</v>
      </c>
      <c r="AJ17" s="2" t="str">
        <f t="shared" si="0"/>
        <v>N.A.</v>
      </c>
      <c r="AK17" s="2">
        <f t="shared" si="0"/>
        <v>5946.2540716612384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5643.3490997043818</v>
      </c>
      <c r="AQ17" s="13">
        <f t="shared" si="0"/>
        <v>5449.5494505494507</v>
      </c>
      <c r="AR17" s="14">
        <f t="shared" si="0"/>
        <v>5579.6935571196545</v>
      </c>
    </row>
    <row r="18" spans="1:44" ht="15" customHeight="1" thickBot="1" x14ac:dyDescent="0.3">
      <c r="A18" s="3" t="s">
        <v>15</v>
      </c>
      <c r="B18" s="2">
        <v>15720799.999999998</v>
      </c>
      <c r="C18" s="2"/>
      <c r="D18" s="2">
        <v>911600</v>
      </c>
      <c r="E18" s="2"/>
      <c r="F18" s="2"/>
      <c r="G18" s="2">
        <v>10084500</v>
      </c>
      <c r="H18" s="2">
        <v>18408293.999999996</v>
      </c>
      <c r="I18" s="2"/>
      <c r="J18" s="2">
        <v>0</v>
      </c>
      <c r="K18" s="2"/>
      <c r="L18" s="1">
        <f t="shared" si="1"/>
        <v>35040693.999999993</v>
      </c>
      <c r="M18" s="13">
        <f t="shared" si="1"/>
        <v>10084500</v>
      </c>
      <c r="N18" s="14">
        <f t="shared" si="2"/>
        <v>45125193.999999993</v>
      </c>
      <c r="P18" s="3" t="s">
        <v>15</v>
      </c>
      <c r="Q18" s="2">
        <v>4040</v>
      </c>
      <c r="R18" s="2">
        <v>0</v>
      </c>
      <c r="S18" s="2">
        <v>212</v>
      </c>
      <c r="T18" s="2">
        <v>0</v>
      </c>
      <c r="U18" s="2">
        <v>0</v>
      </c>
      <c r="V18" s="2">
        <v>1040</v>
      </c>
      <c r="W18" s="2">
        <v>9660</v>
      </c>
      <c r="X18" s="2">
        <v>0</v>
      </c>
      <c r="Y18" s="2">
        <v>3412</v>
      </c>
      <c r="Z18" s="2">
        <v>0</v>
      </c>
      <c r="AA18" s="1">
        <f t="shared" si="3"/>
        <v>17324</v>
      </c>
      <c r="AB18" s="13">
        <f t="shared" si="3"/>
        <v>1040</v>
      </c>
      <c r="AC18" s="21">
        <f t="shared" si="4"/>
        <v>18364</v>
      </c>
      <c r="AE18" s="3" t="s">
        <v>15</v>
      </c>
      <c r="AF18" s="2">
        <f t="shared" si="5"/>
        <v>3891.287128712871</v>
      </c>
      <c r="AG18" s="2" t="str">
        <f t="shared" si="0"/>
        <v>N.A.</v>
      </c>
      <c r="AH18" s="2">
        <f t="shared" si="0"/>
        <v>4300</v>
      </c>
      <c r="AI18" s="2" t="str">
        <f t="shared" si="0"/>
        <v>N.A.</v>
      </c>
      <c r="AJ18" s="2" t="str">
        <f t="shared" si="0"/>
        <v>N.A.</v>
      </c>
      <c r="AK18" s="2">
        <f t="shared" si="0"/>
        <v>9696.6346153846152</v>
      </c>
      <c r="AL18" s="2">
        <f t="shared" si="0"/>
        <v>1905.6204968944096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2022.6676287231583</v>
      </c>
      <c r="AQ18" s="13">
        <f t="shared" si="0"/>
        <v>9696.6346153846152</v>
      </c>
      <c r="AR18" s="14">
        <f t="shared" si="0"/>
        <v>2457.263885863646</v>
      </c>
    </row>
    <row r="19" spans="1:44" ht="15" customHeight="1" thickBot="1" x14ac:dyDescent="0.3">
      <c r="A19" s="4" t="s">
        <v>16</v>
      </c>
      <c r="B19" s="2">
        <v>43690142.000000007</v>
      </c>
      <c r="C19" s="2">
        <v>6870180</v>
      </c>
      <c r="D19" s="2">
        <v>3277460</v>
      </c>
      <c r="E19" s="2"/>
      <c r="F19" s="2">
        <v>1937256</v>
      </c>
      <c r="G19" s="2">
        <v>13735499.999999998</v>
      </c>
      <c r="H19" s="2">
        <v>27533010.000000015</v>
      </c>
      <c r="I19" s="2"/>
      <c r="J19" s="2">
        <v>0</v>
      </c>
      <c r="K19" s="2"/>
      <c r="L19" s="1">
        <f t="shared" ref="L19" si="6">B19+D19+F19+H19+J19</f>
        <v>76437868.00000003</v>
      </c>
      <c r="M19" s="13">
        <f t="shared" ref="M19" si="7">C19+E19+G19+I19+K19</f>
        <v>20605680</v>
      </c>
      <c r="N19" s="21">
        <f t="shared" ref="N19" si="8">L19+M19</f>
        <v>97043548.00000003</v>
      </c>
      <c r="P19" s="4" t="s">
        <v>16</v>
      </c>
      <c r="Q19" s="2">
        <v>9443</v>
      </c>
      <c r="R19" s="2">
        <v>1407</v>
      </c>
      <c r="S19" s="2">
        <v>846</v>
      </c>
      <c r="T19" s="2">
        <v>0</v>
      </c>
      <c r="U19" s="2">
        <v>424</v>
      </c>
      <c r="V19" s="2">
        <v>1654</v>
      </c>
      <c r="W19" s="2">
        <v>13069</v>
      </c>
      <c r="X19" s="2">
        <v>0</v>
      </c>
      <c r="Y19" s="2">
        <v>4460</v>
      </c>
      <c r="Z19" s="2">
        <v>0</v>
      </c>
      <c r="AA19" s="1">
        <f t="shared" ref="AA19" si="9">Q19+S19+U19+W19+Y19</f>
        <v>28242</v>
      </c>
      <c r="AB19" s="13">
        <f t="shared" ref="AB19" si="10">R19+T19+V19+X19+Z19</f>
        <v>3061</v>
      </c>
      <c r="AC19" s="14">
        <f t="shared" ref="AC19" si="11">AA19+AB19</f>
        <v>31303</v>
      </c>
      <c r="AE19" s="4" t="s">
        <v>16</v>
      </c>
      <c r="AF19" s="2">
        <f t="shared" si="5"/>
        <v>4626.7226516996725</v>
      </c>
      <c r="AG19" s="2">
        <f t="shared" si="0"/>
        <v>4882.8571428571431</v>
      </c>
      <c r="AH19" s="2">
        <f t="shared" si="0"/>
        <v>3874.0661938534281</v>
      </c>
      <c r="AI19" s="2" t="str">
        <f t="shared" si="0"/>
        <v>N.A.</v>
      </c>
      <c r="AJ19" s="2">
        <f t="shared" si="0"/>
        <v>4569</v>
      </c>
      <c r="AK19" s="2">
        <f t="shared" si="0"/>
        <v>8304.4135429262387</v>
      </c>
      <c r="AL19" s="2">
        <f t="shared" si="0"/>
        <v>2106.7419083326968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2706.5316903901999</v>
      </c>
      <c r="AQ19" s="13">
        <f t="shared" ref="AQ19" si="13">IFERROR(M19/AB19, "N.A.")</f>
        <v>6731.6824567134927</v>
      </c>
      <c r="AR19" s="14">
        <f t="shared" ref="AR19" si="14">IFERROR(N19/AC19, "N.A.")</f>
        <v>3100.1357058428912</v>
      </c>
    </row>
    <row r="20" spans="1:44" ht="15" customHeight="1" thickBot="1" x14ac:dyDescent="0.3">
      <c r="A20" s="5" t="s">
        <v>0</v>
      </c>
      <c r="B20" s="44">
        <f>B19+C19</f>
        <v>50560322.000000007</v>
      </c>
      <c r="C20" s="45"/>
      <c r="D20" s="44">
        <f>D19+E19</f>
        <v>3277460</v>
      </c>
      <c r="E20" s="45"/>
      <c r="F20" s="44">
        <f>F19+G19</f>
        <v>15672755.999999998</v>
      </c>
      <c r="G20" s="45"/>
      <c r="H20" s="44">
        <f>H19+I19</f>
        <v>27533010.000000015</v>
      </c>
      <c r="I20" s="45"/>
      <c r="J20" s="44">
        <f>J19+K19</f>
        <v>0</v>
      </c>
      <c r="K20" s="45"/>
      <c r="L20" s="44">
        <f>L19+M19</f>
        <v>97043548.00000003</v>
      </c>
      <c r="M20" s="46"/>
      <c r="N20" s="22">
        <f>B20+D20+F20+H20+J20</f>
        <v>97043548.000000015</v>
      </c>
      <c r="P20" s="5" t="s">
        <v>0</v>
      </c>
      <c r="Q20" s="44">
        <f>Q19+R19</f>
        <v>10850</v>
      </c>
      <c r="R20" s="45"/>
      <c r="S20" s="44">
        <f>S19+T19</f>
        <v>846</v>
      </c>
      <c r="T20" s="45"/>
      <c r="U20" s="44">
        <f>U19+V19</f>
        <v>2078</v>
      </c>
      <c r="V20" s="45"/>
      <c r="W20" s="44">
        <f>W19+X19</f>
        <v>13069</v>
      </c>
      <c r="X20" s="45"/>
      <c r="Y20" s="44">
        <f>Y19+Z19</f>
        <v>4460</v>
      </c>
      <c r="Z20" s="45"/>
      <c r="AA20" s="44">
        <f>AA19+AB19</f>
        <v>31303</v>
      </c>
      <c r="AB20" s="45"/>
      <c r="AC20" s="23">
        <f>Q20+S20+U20+W20+Y20</f>
        <v>31303</v>
      </c>
      <c r="AE20" s="5" t="s">
        <v>0</v>
      </c>
      <c r="AF20" s="24">
        <f>IFERROR(B20/Q20,"N.A.")</f>
        <v>4659.9375115207376</v>
      </c>
      <c r="AG20" s="25"/>
      <c r="AH20" s="24">
        <f>IFERROR(D20/S20,"N.A.")</f>
        <v>3874.0661938534281</v>
      </c>
      <c r="AI20" s="25"/>
      <c r="AJ20" s="24">
        <f>IFERROR(F20/U20,"N.A.")</f>
        <v>7542.230991337824</v>
      </c>
      <c r="AK20" s="25"/>
      <c r="AL20" s="24">
        <f>IFERROR(H20/W20,"N.A.")</f>
        <v>2106.7419083326968</v>
      </c>
      <c r="AM20" s="25"/>
      <c r="AN20" s="24">
        <f>IFERROR(J20/Y20,"N.A.")</f>
        <v>0</v>
      </c>
      <c r="AO20" s="25"/>
      <c r="AP20" s="24">
        <f>IFERROR(L20/AA20,"N.A.")</f>
        <v>3100.1357058428912</v>
      </c>
      <c r="AQ20" s="25"/>
      <c r="AR20" s="16">
        <f>IFERROR(N20/AC20, "N.A.")</f>
        <v>3100.1357058428907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5469384.9999999991</v>
      </c>
      <c r="C27" s="2"/>
      <c r="D27" s="2">
        <v>546960</v>
      </c>
      <c r="E27" s="2"/>
      <c r="F27" s="2">
        <v>1367400</v>
      </c>
      <c r="G27" s="2"/>
      <c r="H27" s="2">
        <v>3201510</v>
      </c>
      <c r="I27" s="2"/>
      <c r="J27" s="2">
        <v>0</v>
      </c>
      <c r="K27" s="2"/>
      <c r="L27" s="1">
        <f>B27+D27+F27+H27+J27</f>
        <v>10585255</v>
      </c>
      <c r="M27" s="13">
        <f>C27+E27+G27+I27+K27</f>
        <v>0</v>
      </c>
      <c r="N27" s="14">
        <f>L27+M27</f>
        <v>10585255</v>
      </c>
      <c r="P27" s="3" t="s">
        <v>12</v>
      </c>
      <c r="Q27" s="2">
        <v>861</v>
      </c>
      <c r="R27" s="2">
        <v>0</v>
      </c>
      <c r="S27" s="2">
        <v>212</v>
      </c>
      <c r="T27" s="2">
        <v>0</v>
      </c>
      <c r="U27" s="2">
        <v>212</v>
      </c>
      <c r="V27" s="2">
        <v>0</v>
      </c>
      <c r="W27" s="2">
        <v>1059</v>
      </c>
      <c r="X27" s="2">
        <v>0</v>
      </c>
      <c r="Y27" s="2">
        <v>212</v>
      </c>
      <c r="Z27" s="2">
        <v>0</v>
      </c>
      <c r="AA27" s="1">
        <f t="shared" ref="AA27" si="15">Q27+S27+U27+W27+Y27</f>
        <v>2556</v>
      </c>
      <c r="AB27" s="13">
        <f t="shared" ref="AB27" si="16">R27+T27+V27+X27+Z27</f>
        <v>0</v>
      </c>
      <c r="AC27" s="14">
        <f>AA27+AB27</f>
        <v>2556</v>
      </c>
      <c r="AE27" s="3" t="s">
        <v>12</v>
      </c>
      <c r="AF27" s="2">
        <f>IFERROR(B27/Q27, "N.A.")</f>
        <v>6352.3635307781642</v>
      </c>
      <c r="AG27" s="2" t="str">
        <f t="shared" ref="AG27:AR31" si="17">IFERROR(C27/R27, "N.A.")</f>
        <v>N.A.</v>
      </c>
      <c r="AH27" s="2">
        <f t="shared" si="17"/>
        <v>2580</v>
      </c>
      <c r="AI27" s="2" t="str">
        <f t="shared" si="17"/>
        <v>N.A.</v>
      </c>
      <c r="AJ27" s="2">
        <f t="shared" si="17"/>
        <v>6450</v>
      </c>
      <c r="AK27" s="2" t="str">
        <f t="shared" si="17"/>
        <v>N.A.</v>
      </c>
      <c r="AL27" s="2">
        <f t="shared" si="17"/>
        <v>3023.1444759206797</v>
      </c>
      <c r="AM27" s="2" t="str">
        <f t="shared" si="17"/>
        <v>N.A.</v>
      </c>
      <c r="AN27" s="2">
        <f t="shared" si="17"/>
        <v>0</v>
      </c>
      <c r="AO27" s="2" t="str">
        <f t="shared" si="17"/>
        <v>N.A.</v>
      </c>
      <c r="AP27" s="15">
        <f t="shared" si="17"/>
        <v>4141.3360719874809</v>
      </c>
      <c r="AQ27" s="13" t="str">
        <f t="shared" si="17"/>
        <v>N.A.</v>
      </c>
      <c r="AR27" s="14">
        <f t="shared" si="17"/>
        <v>4141.3360719874809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10629245</v>
      </c>
      <c r="C29" s="2">
        <v>3453180</v>
      </c>
      <c r="D29" s="2">
        <v>1367400</v>
      </c>
      <c r="E29" s="2"/>
      <c r="F29" s="2"/>
      <c r="G29" s="2">
        <v>0</v>
      </c>
      <c r="H29" s="2"/>
      <c r="I29" s="2"/>
      <c r="J29" s="2"/>
      <c r="K29" s="2"/>
      <c r="L29" s="1">
        <f t="shared" si="18"/>
        <v>11996645</v>
      </c>
      <c r="M29" s="13">
        <f t="shared" si="18"/>
        <v>3453180</v>
      </c>
      <c r="N29" s="14">
        <f t="shared" si="19"/>
        <v>15449825</v>
      </c>
      <c r="P29" s="3" t="s">
        <v>14</v>
      </c>
      <c r="Q29" s="2">
        <v>1646</v>
      </c>
      <c r="R29" s="2">
        <v>603</v>
      </c>
      <c r="S29" s="2">
        <v>212</v>
      </c>
      <c r="T29" s="2">
        <v>0</v>
      </c>
      <c r="U29" s="2">
        <v>0</v>
      </c>
      <c r="V29" s="2">
        <v>201</v>
      </c>
      <c r="W29" s="2">
        <v>0</v>
      </c>
      <c r="X29" s="2">
        <v>0</v>
      </c>
      <c r="Y29" s="2">
        <v>0</v>
      </c>
      <c r="Z29" s="2">
        <v>0</v>
      </c>
      <c r="AA29" s="1">
        <f t="shared" si="20"/>
        <v>1858</v>
      </c>
      <c r="AB29" s="13">
        <f t="shared" si="21"/>
        <v>804</v>
      </c>
      <c r="AC29" s="14">
        <f t="shared" si="22"/>
        <v>2662</v>
      </c>
      <c r="AE29" s="3" t="s">
        <v>14</v>
      </c>
      <c r="AF29" s="2">
        <f t="shared" si="23"/>
        <v>6457.6215066828672</v>
      </c>
      <c r="AG29" s="2">
        <f t="shared" si="17"/>
        <v>5726.666666666667</v>
      </c>
      <c r="AH29" s="2">
        <f t="shared" si="17"/>
        <v>6450</v>
      </c>
      <c r="AI29" s="2" t="str">
        <f t="shared" si="17"/>
        <v>N.A.</v>
      </c>
      <c r="AJ29" s="2" t="str">
        <f t="shared" si="17"/>
        <v>N.A.</v>
      </c>
      <c r="AK29" s="2">
        <f t="shared" si="17"/>
        <v>0</v>
      </c>
      <c r="AL29" s="2" t="str">
        <f t="shared" si="17"/>
        <v>N.A.</v>
      </c>
      <c r="AM29" s="2" t="str">
        <f t="shared" si="17"/>
        <v>N.A.</v>
      </c>
      <c r="AN29" s="2" t="str">
        <f t="shared" si="17"/>
        <v>N.A.</v>
      </c>
      <c r="AO29" s="2" t="str">
        <f t="shared" si="17"/>
        <v>N.A.</v>
      </c>
      <c r="AP29" s="15">
        <f t="shared" si="17"/>
        <v>6456.7518837459638</v>
      </c>
      <c r="AQ29" s="13">
        <f t="shared" si="17"/>
        <v>4295</v>
      </c>
      <c r="AR29" s="14">
        <f t="shared" si="17"/>
        <v>5803.8410969196093</v>
      </c>
    </row>
    <row r="30" spans="1:44" ht="15" customHeight="1" thickBot="1" x14ac:dyDescent="0.3">
      <c r="A30" s="3" t="s">
        <v>15</v>
      </c>
      <c r="B30" s="2">
        <v>14817800</v>
      </c>
      <c r="C30" s="2"/>
      <c r="D30" s="2">
        <v>911600</v>
      </c>
      <c r="E30" s="2"/>
      <c r="F30" s="2"/>
      <c r="G30" s="2">
        <v>6472500</v>
      </c>
      <c r="H30" s="2">
        <v>18089093.999999985</v>
      </c>
      <c r="I30" s="2"/>
      <c r="J30" s="2">
        <v>0</v>
      </c>
      <c r="K30" s="2"/>
      <c r="L30" s="1">
        <f t="shared" si="18"/>
        <v>33818493.999999985</v>
      </c>
      <c r="M30" s="13">
        <f t="shared" si="18"/>
        <v>6472500</v>
      </c>
      <c r="N30" s="14">
        <f t="shared" si="19"/>
        <v>40290993.999999985</v>
      </c>
      <c r="P30" s="3" t="s">
        <v>15</v>
      </c>
      <c r="Q30" s="2">
        <v>3830</v>
      </c>
      <c r="R30" s="2">
        <v>0</v>
      </c>
      <c r="S30" s="2">
        <v>212</v>
      </c>
      <c r="T30" s="2">
        <v>0</v>
      </c>
      <c r="U30" s="2">
        <v>0</v>
      </c>
      <c r="V30" s="2">
        <v>830</v>
      </c>
      <c r="W30" s="2">
        <v>8994</v>
      </c>
      <c r="X30" s="2">
        <v>0</v>
      </c>
      <c r="Y30" s="2">
        <v>2779</v>
      </c>
      <c r="Z30" s="2">
        <v>0</v>
      </c>
      <c r="AA30" s="1">
        <f t="shared" si="20"/>
        <v>15815</v>
      </c>
      <c r="AB30" s="13">
        <f t="shared" si="21"/>
        <v>830</v>
      </c>
      <c r="AC30" s="21">
        <f t="shared" si="22"/>
        <v>16645</v>
      </c>
      <c r="AE30" s="3" t="s">
        <v>15</v>
      </c>
      <c r="AF30" s="2">
        <f t="shared" si="23"/>
        <v>3868.8772845953004</v>
      </c>
      <c r="AG30" s="2" t="str">
        <f t="shared" si="17"/>
        <v>N.A.</v>
      </c>
      <c r="AH30" s="2">
        <f t="shared" si="17"/>
        <v>4300</v>
      </c>
      <c r="AI30" s="2" t="str">
        <f t="shared" si="17"/>
        <v>N.A.</v>
      </c>
      <c r="AJ30" s="2" t="str">
        <f t="shared" si="17"/>
        <v>N.A.</v>
      </c>
      <c r="AK30" s="2">
        <f t="shared" si="17"/>
        <v>7798.1927710843374</v>
      </c>
      <c r="AL30" s="2">
        <f t="shared" si="17"/>
        <v>2011.2401601067361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2138.3809042048679</v>
      </c>
      <c r="AQ30" s="13">
        <f t="shared" si="17"/>
        <v>7798.1927710843374</v>
      </c>
      <c r="AR30" s="14">
        <f t="shared" si="17"/>
        <v>2420.606428356863</v>
      </c>
    </row>
    <row r="31" spans="1:44" ht="15" customHeight="1" thickBot="1" x14ac:dyDescent="0.3">
      <c r="A31" s="4" t="s">
        <v>16</v>
      </c>
      <c r="B31" s="2">
        <v>30916430</v>
      </c>
      <c r="C31" s="2">
        <v>3453180</v>
      </c>
      <c r="D31" s="2">
        <v>2825960</v>
      </c>
      <c r="E31" s="2"/>
      <c r="F31" s="2">
        <v>1367400</v>
      </c>
      <c r="G31" s="2">
        <v>6472500</v>
      </c>
      <c r="H31" s="2">
        <v>21290603.999999993</v>
      </c>
      <c r="I31" s="2"/>
      <c r="J31" s="2">
        <v>0</v>
      </c>
      <c r="K31" s="2"/>
      <c r="L31" s="1">
        <f t="shared" ref="L31" si="24">B31+D31+F31+H31+J31</f>
        <v>56400393.999999993</v>
      </c>
      <c r="M31" s="13">
        <f t="shared" ref="M31" si="25">C31+E31+G31+I31+K31</f>
        <v>9925680</v>
      </c>
      <c r="N31" s="21">
        <f t="shared" ref="N31" si="26">L31+M31</f>
        <v>66326073.999999993</v>
      </c>
      <c r="P31" s="4" t="s">
        <v>16</v>
      </c>
      <c r="Q31" s="2">
        <v>6337</v>
      </c>
      <c r="R31" s="2">
        <v>603</v>
      </c>
      <c r="S31" s="2">
        <v>636</v>
      </c>
      <c r="T31" s="2">
        <v>0</v>
      </c>
      <c r="U31" s="2">
        <v>212</v>
      </c>
      <c r="V31" s="2">
        <v>1031</v>
      </c>
      <c r="W31" s="2">
        <v>10053</v>
      </c>
      <c r="X31" s="2">
        <v>0</v>
      </c>
      <c r="Y31" s="2">
        <v>2991</v>
      </c>
      <c r="Z31" s="2">
        <v>0</v>
      </c>
      <c r="AA31" s="1">
        <f t="shared" ref="AA31" si="27">Q31+S31+U31+W31+Y31</f>
        <v>20229</v>
      </c>
      <c r="AB31" s="13">
        <f t="shared" ref="AB31" si="28">R31+T31+V31+X31+Z31</f>
        <v>1634</v>
      </c>
      <c r="AC31" s="14">
        <f t="shared" ref="AC31" si="29">AA31+AB31</f>
        <v>21863</v>
      </c>
      <c r="AE31" s="4" t="s">
        <v>16</v>
      </c>
      <c r="AF31" s="2">
        <f t="shared" si="23"/>
        <v>4878.7170585450531</v>
      </c>
      <c r="AG31" s="2">
        <f t="shared" si="17"/>
        <v>5726.666666666667</v>
      </c>
      <c r="AH31" s="2">
        <f t="shared" si="17"/>
        <v>4443.333333333333</v>
      </c>
      <c r="AI31" s="2" t="str">
        <f t="shared" si="17"/>
        <v>N.A.</v>
      </c>
      <c r="AJ31" s="2">
        <f t="shared" si="17"/>
        <v>6450</v>
      </c>
      <c r="AK31" s="2">
        <f t="shared" si="17"/>
        <v>6277.885548011639</v>
      </c>
      <c r="AL31" s="2">
        <f t="shared" si="17"/>
        <v>2117.8358698895845</v>
      </c>
      <c r="AM31" s="2" t="str">
        <f t="shared" si="17"/>
        <v>N.A.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2788.0960007909434</v>
      </c>
      <c r="AQ31" s="13">
        <f t="shared" ref="AQ31" si="31">IFERROR(M31/AB31, "N.A.")</f>
        <v>6074.4675642594857</v>
      </c>
      <c r="AR31" s="14">
        <f t="shared" ref="AR31" si="32">IFERROR(N31/AC31, "N.A.")</f>
        <v>3033.7133055847776</v>
      </c>
    </row>
    <row r="32" spans="1:44" ht="15" customHeight="1" thickBot="1" x14ac:dyDescent="0.3">
      <c r="A32" s="5" t="s">
        <v>0</v>
      </c>
      <c r="B32" s="44">
        <f>B31+C31</f>
        <v>34369610</v>
      </c>
      <c r="C32" s="45"/>
      <c r="D32" s="44">
        <f>D31+E31</f>
        <v>2825960</v>
      </c>
      <c r="E32" s="45"/>
      <c r="F32" s="44">
        <f>F31+G31</f>
        <v>7839900</v>
      </c>
      <c r="G32" s="45"/>
      <c r="H32" s="44">
        <f>H31+I31</f>
        <v>21290603.999999993</v>
      </c>
      <c r="I32" s="45"/>
      <c r="J32" s="44">
        <f>J31+K31</f>
        <v>0</v>
      </c>
      <c r="K32" s="45"/>
      <c r="L32" s="44">
        <f>L31+M31</f>
        <v>66326073.999999993</v>
      </c>
      <c r="M32" s="46"/>
      <c r="N32" s="22">
        <f>B32+D32+F32+H32+J32</f>
        <v>66326073.999999993</v>
      </c>
      <c r="P32" s="5" t="s">
        <v>0</v>
      </c>
      <c r="Q32" s="44">
        <f>Q31+R31</f>
        <v>6940</v>
      </c>
      <c r="R32" s="45"/>
      <c r="S32" s="44">
        <f>S31+T31</f>
        <v>636</v>
      </c>
      <c r="T32" s="45"/>
      <c r="U32" s="44">
        <f>U31+V31</f>
        <v>1243</v>
      </c>
      <c r="V32" s="45"/>
      <c r="W32" s="44">
        <f>W31+X31</f>
        <v>10053</v>
      </c>
      <c r="X32" s="45"/>
      <c r="Y32" s="44">
        <f>Y31+Z31</f>
        <v>2991</v>
      </c>
      <c r="Z32" s="45"/>
      <c r="AA32" s="44">
        <f>AA31+AB31</f>
        <v>21863</v>
      </c>
      <c r="AB32" s="45"/>
      <c r="AC32" s="23">
        <f>Q32+S32+U32+W32+Y32</f>
        <v>21863</v>
      </c>
      <c r="AE32" s="5" t="s">
        <v>0</v>
      </c>
      <c r="AF32" s="24">
        <f>IFERROR(B32/Q32,"N.A.")</f>
        <v>4952.3933717579248</v>
      </c>
      <c r="AG32" s="25"/>
      <c r="AH32" s="24">
        <f>IFERROR(D32/S32,"N.A.")</f>
        <v>4443.333333333333</v>
      </c>
      <c r="AI32" s="25"/>
      <c r="AJ32" s="24">
        <f>IFERROR(F32/U32,"N.A.")</f>
        <v>6307.2405470635558</v>
      </c>
      <c r="AK32" s="25"/>
      <c r="AL32" s="24">
        <f>IFERROR(H32/W32,"N.A.")</f>
        <v>2117.8358698895845</v>
      </c>
      <c r="AM32" s="25"/>
      <c r="AN32" s="24">
        <f>IFERROR(J32/Y32,"N.A.")</f>
        <v>0</v>
      </c>
      <c r="AO32" s="25"/>
      <c r="AP32" s="24">
        <f>IFERROR(L32/AA32,"N.A.")</f>
        <v>3033.7133055847776</v>
      </c>
      <c r="AQ32" s="25"/>
      <c r="AR32" s="16">
        <f>IFERROR(N32/AC32, "N.A.")</f>
        <v>3033.7133055847776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1362455</v>
      </c>
      <c r="C39" s="2"/>
      <c r="D39" s="2">
        <v>451500</v>
      </c>
      <c r="E39" s="2"/>
      <c r="F39" s="2">
        <v>569856</v>
      </c>
      <c r="G39" s="2"/>
      <c r="H39" s="2">
        <v>5923205.9999999991</v>
      </c>
      <c r="I39" s="2"/>
      <c r="J39" s="2">
        <v>0</v>
      </c>
      <c r="K39" s="2"/>
      <c r="L39" s="1">
        <f>B39+D39+F39+H39+J39</f>
        <v>8307016.9999999991</v>
      </c>
      <c r="M39" s="13">
        <f>C39+E39+G39+I39+K39</f>
        <v>0</v>
      </c>
      <c r="N39" s="14">
        <f>L39+M39</f>
        <v>8307016.9999999991</v>
      </c>
      <c r="P39" s="3" t="s">
        <v>12</v>
      </c>
      <c r="Q39" s="2">
        <v>622</v>
      </c>
      <c r="R39" s="2">
        <v>0</v>
      </c>
      <c r="S39" s="2">
        <v>210</v>
      </c>
      <c r="T39" s="2">
        <v>0</v>
      </c>
      <c r="U39" s="2">
        <v>212</v>
      </c>
      <c r="V39" s="2">
        <v>0</v>
      </c>
      <c r="W39" s="2">
        <v>2350</v>
      </c>
      <c r="X39" s="2">
        <v>0</v>
      </c>
      <c r="Y39" s="2">
        <v>836</v>
      </c>
      <c r="Z39" s="2">
        <v>0</v>
      </c>
      <c r="AA39" s="1">
        <f>Q39+S39+U39+W39+Y39</f>
        <v>4230</v>
      </c>
      <c r="AB39" s="13">
        <f>R39+T39+V39+X39+Z39</f>
        <v>0</v>
      </c>
      <c r="AC39" s="14">
        <f>AA39+AB39</f>
        <v>4230</v>
      </c>
      <c r="AE39" s="3" t="s">
        <v>12</v>
      </c>
      <c r="AF39" s="2">
        <f>IFERROR(B39/Q39, "N.A.")</f>
        <v>2190.442122186495</v>
      </c>
      <c r="AG39" s="2" t="str">
        <f t="shared" ref="AG39:AR43" si="33">IFERROR(C39/R39, "N.A.")</f>
        <v>N.A.</v>
      </c>
      <c r="AH39" s="2">
        <f t="shared" si="33"/>
        <v>2150</v>
      </c>
      <c r="AI39" s="2" t="str">
        <f t="shared" si="33"/>
        <v>N.A.</v>
      </c>
      <c r="AJ39" s="2">
        <f t="shared" si="33"/>
        <v>2688</v>
      </c>
      <c r="AK39" s="2" t="str">
        <f t="shared" si="33"/>
        <v>N.A.</v>
      </c>
      <c r="AL39" s="2">
        <f t="shared" si="33"/>
        <v>2520.5131914893614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1963.833806146572</v>
      </c>
      <c r="AQ39" s="13" t="str">
        <f t="shared" si="33"/>
        <v>N.A.</v>
      </c>
      <c r="AR39" s="14">
        <f t="shared" si="33"/>
        <v>1963.833806146572</v>
      </c>
    </row>
    <row r="40" spans="1:44" ht="15" customHeight="1" thickBot="1" x14ac:dyDescent="0.3">
      <c r="A40" s="3" t="s">
        <v>13</v>
      </c>
      <c r="B40" s="2">
        <v>1506000</v>
      </c>
      <c r="C40" s="2">
        <v>603000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1506000</v>
      </c>
      <c r="M40" s="13">
        <f t="shared" si="34"/>
        <v>603000</v>
      </c>
      <c r="N40" s="14">
        <f t="shared" ref="N40:N42" si="35">L40+M40</f>
        <v>2109000</v>
      </c>
      <c r="P40" s="3" t="s">
        <v>13</v>
      </c>
      <c r="Q40" s="2">
        <v>411</v>
      </c>
      <c r="R40" s="2">
        <v>201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411</v>
      </c>
      <c r="AB40" s="13">
        <f t="shared" si="36"/>
        <v>201</v>
      </c>
      <c r="AC40" s="14">
        <f t="shared" ref="AC40:AC42" si="37">AA40+AB40</f>
        <v>612</v>
      </c>
      <c r="AE40" s="3" t="s">
        <v>13</v>
      </c>
      <c r="AF40" s="2">
        <f t="shared" ref="AF40:AF43" si="38">IFERROR(B40/Q40, "N.A.")</f>
        <v>3664.2335766423357</v>
      </c>
      <c r="AG40" s="2">
        <f t="shared" si="33"/>
        <v>3000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3664.2335766423357</v>
      </c>
      <c r="AQ40" s="13">
        <f t="shared" si="33"/>
        <v>3000</v>
      </c>
      <c r="AR40" s="14">
        <f t="shared" si="33"/>
        <v>3446.0784313725489</v>
      </c>
    </row>
    <row r="41" spans="1:44" ht="15" customHeight="1" thickBot="1" x14ac:dyDescent="0.3">
      <c r="A41" s="3" t="s">
        <v>14</v>
      </c>
      <c r="B41" s="2">
        <v>9002257</v>
      </c>
      <c r="C41" s="2">
        <v>2814000</v>
      </c>
      <c r="D41" s="2"/>
      <c r="E41" s="2"/>
      <c r="F41" s="2"/>
      <c r="G41" s="2">
        <v>3651000</v>
      </c>
      <c r="H41" s="2"/>
      <c r="I41" s="2"/>
      <c r="J41" s="2"/>
      <c r="K41" s="2"/>
      <c r="L41" s="1">
        <f t="shared" si="34"/>
        <v>9002257</v>
      </c>
      <c r="M41" s="13">
        <f t="shared" si="34"/>
        <v>6465000</v>
      </c>
      <c r="N41" s="14">
        <f t="shared" si="35"/>
        <v>15467257</v>
      </c>
      <c r="P41" s="3" t="s">
        <v>14</v>
      </c>
      <c r="Q41" s="2">
        <v>1863</v>
      </c>
      <c r="R41" s="2">
        <v>603</v>
      </c>
      <c r="S41" s="2">
        <v>0</v>
      </c>
      <c r="T41" s="2">
        <v>0</v>
      </c>
      <c r="U41" s="2">
        <v>0</v>
      </c>
      <c r="V41" s="2">
        <v>413</v>
      </c>
      <c r="W41" s="2">
        <v>0</v>
      </c>
      <c r="X41" s="2">
        <v>0</v>
      </c>
      <c r="Y41" s="2">
        <v>0</v>
      </c>
      <c r="Z41" s="2">
        <v>0</v>
      </c>
      <c r="AA41" s="1">
        <f t="shared" si="36"/>
        <v>1863</v>
      </c>
      <c r="AB41" s="13">
        <f t="shared" si="36"/>
        <v>1016</v>
      </c>
      <c r="AC41" s="14">
        <f t="shared" si="37"/>
        <v>2879</v>
      </c>
      <c r="AE41" s="3" t="s">
        <v>14</v>
      </c>
      <c r="AF41" s="2">
        <f t="shared" si="38"/>
        <v>4832.1293612453037</v>
      </c>
      <c r="AG41" s="2">
        <f t="shared" si="33"/>
        <v>4666.666666666667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>
        <f t="shared" si="33"/>
        <v>8840.1937046004841</v>
      </c>
      <c r="AL41" s="2" t="str">
        <f t="shared" si="33"/>
        <v>N.A.</v>
      </c>
      <c r="AM41" s="2" t="str">
        <f t="shared" si="33"/>
        <v>N.A.</v>
      </c>
      <c r="AN41" s="2" t="str">
        <f t="shared" si="33"/>
        <v>N.A.</v>
      </c>
      <c r="AO41" s="2" t="str">
        <f t="shared" si="33"/>
        <v>N.A.</v>
      </c>
      <c r="AP41" s="15">
        <f t="shared" si="33"/>
        <v>4832.1293612453037</v>
      </c>
      <c r="AQ41" s="13">
        <f t="shared" si="33"/>
        <v>6363.1889763779527</v>
      </c>
      <c r="AR41" s="14">
        <f t="shared" si="33"/>
        <v>5372.4407780479332</v>
      </c>
    </row>
    <row r="42" spans="1:44" ht="15" customHeight="1" thickBot="1" x14ac:dyDescent="0.3">
      <c r="A42" s="3" t="s">
        <v>15</v>
      </c>
      <c r="B42" s="2">
        <v>903000</v>
      </c>
      <c r="C42" s="2"/>
      <c r="D42" s="2"/>
      <c r="E42" s="2"/>
      <c r="F42" s="2"/>
      <c r="G42" s="2">
        <v>3612000</v>
      </c>
      <c r="H42" s="2">
        <v>319200</v>
      </c>
      <c r="I42" s="2"/>
      <c r="J42" s="2">
        <v>0</v>
      </c>
      <c r="K42" s="2"/>
      <c r="L42" s="1">
        <f t="shared" si="34"/>
        <v>1222200</v>
      </c>
      <c r="M42" s="13">
        <f t="shared" si="34"/>
        <v>3612000</v>
      </c>
      <c r="N42" s="14">
        <f t="shared" si="35"/>
        <v>4834200</v>
      </c>
      <c r="P42" s="3" t="s">
        <v>15</v>
      </c>
      <c r="Q42" s="2">
        <v>210</v>
      </c>
      <c r="R42" s="2">
        <v>0</v>
      </c>
      <c r="S42" s="2">
        <v>0</v>
      </c>
      <c r="T42" s="2">
        <v>0</v>
      </c>
      <c r="U42" s="2">
        <v>0</v>
      </c>
      <c r="V42" s="2">
        <v>210</v>
      </c>
      <c r="W42" s="2">
        <v>666</v>
      </c>
      <c r="X42" s="2">
        <v>0</v>
      </c>
      <c r="Y42" s="2">
        <v>633</v>
      </c>
      <c r="Z42" s="2">
        <v>0</v>
      </c>
      <c r="AA42" s="1">
        <f t="shared" si="36"/>
        <v>1509</v>
      </c>
      <c r="AB42" s="13">
        <f t="shared" si="36"/>
        <v>210</v>
      </c>
      <c r="AC42" s="14">
        <f t="shared" si="37"/>
        <v>1719</v>
      </c>
      <c r="AE42" s="3" t="s">
        <v>15</v>
      </c>
      <c r="AF42" s="2">
        <f t="shared" si="38"/>
        <v>4300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>
        <f t="shared" si="33"/>
        <v>17200</v>
      </c>
      <c r="AL42" s="2">
        <f t="shared" si="33"/>
        <v>479.27927927927925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809.9403578528827</v>
      </c>
      <c r="AQ42" s="13">
        <f t="shared" si="33"/>
        <v>17200</v>
      </c>
      <c r="AR42" s="14">
        <f t="shared" si="33"/>
        <v>2812.216404886562</v>
      </c>
    </row>
    <row r="43" spans="1:44" ht="15" customHeight="1" thickBot="1" x14ac:dyDescent="0.3">
      <c r="A43" s="4" t="s">
        <v>16</v>
      </c>
      <c r="B43" s="2">
        <v>12773712.000000002</v>
      </c>
      <c r="C43" s="2">
        <v>3417000</v>
      </c>
      <c r="D43" s="2">
        <v>451500</v>
      </c>
      <c r="E43" s="2"/>
      <c r="F43" s="2">
        <v>569856</v>
      </c>
      <c r="G43" s="2">
        <v>7263000</v>
      </c>
      <c r="H43" s="2">
        <v>6242405.9999999991</v>
      </c>
      <c r="I43" s="2"/>
      <c r="J43" s="2">
        <v>0</v>
      </c>
      <c r="K43" s="2"/>
      <c r="L43" s="1">
        <f t="shared" ref="L43" si="39">B43+D43+F43+H43+J43</f>
        <v>20037474</v>
      </c>
      <c r="M43" s="13">
        <f t="shared" ref="M43" si="40">C43+E43+G43+I43+K43</f>
        <v>10680000</v>
      </c>
      <c r="N43" s="21">
        <f t="shared" ref="N43" si="41">L43+M43</f>
        <v>30717474</v>
      </c>
      <c r="P43" s="4" t="s">
        <v>16</v>
      </c>
      <c r="Q43" s="2">
        <v>3106</v>
      </c>
      <c r="R43" s="2">
        <v>804</v>
      </c>
      <c r="S43" s="2">
        <v>210</v>
      </c>
      <c r="T43" s="2">
        <v>0</v>
      </c>
      <c r="U43" s="2">
        <v>212</v>
      </c>
      <c r="V43" s="2">
        <v>623</v>
      </c>
      <c r="W43" s="2">
        <v>3016</v>
      </c>
      <c r="X43" s="2">
        <v>0</v>
      </c>
      <c r="Y43" s="2">
        <v>1469</v>
      </c>
      <c r="Z43" s="2">
        <v>0</v>
      </c>
      <c r="AA43" s="1">
        <f t="shared" ref="AA43" si="42">Q43+S43+U43+W43+Y43</f>
        <v>8013</v>
      </c>
      <c r="AB43" s="13">
        <f t="shared" ref="AB43" si="43">R43+T43+V43+X43+Z43</f>
        <v>1427</v>
      </c>
      <c r="AC43" s="21">
        <f t="shared" ref="AC43" si="44">AA43+AB43</f>
        <v>9440</v>
      </c>
      <c r="AE43" s="4" t="s">
        <v>16</v>
      </c>
      <c r="AF43" s="2">
        <f t="shared" si="38"/>
        <v>4112.5924018029627</v>
      </c>
      <c r="AG43" s="2">
        <f t="shared" si="33"/>
        <v>4250</v>
      </c>
      <c r="AH43" s="2">
        <f t="shared" si="33"/>
        <v>2150</v>
      </c>
      <c r="AI43" s="2" t="str">
        <f t="shared" si="33"/>
        <v>N.A.</v>
      </c>
      <c r="AJ43" s="2">
        <f t="shared" si="33"/>
        <v>2688</v>
      </c>
      <c r="AK43" s="2">
        <f t="shared" si="33"/>
        <v>11658.105939004816</v>
      </c>
      <c r="AL43" s="2">
        <f t="shared" si="33"/>
        <v>2069.7632625994693</v>
      </c>
      <c r="AM43" s="2" t="str">
        <f t="shared" si="33"/>
        <v>N.A.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2500.620741295395</v>
      </c>
      <c r="AQ43" s="13">
        <f t="shared" ref="AQ43" si="46">IFERROR(M43/AB43, "N.A.")</f>
        <v>7484.2326559215135</v>
      </c>
      <c r="AR43" s="14">
        <f t="shared" ref="AR43" si="47">IFERROR(N43/AC43, "N.A.")</f>
        <v>3253.9697033898306</v>
      </c>
    </row>
    <row r="44" spans="1:44" ht="15" customHeight="1" thickBot="1" x14ac:dyDescent="0.3">
      <c r="A44" s="5" t="s">
        <v>0</v>
      </c>
      <c r="B44" s="44">
        <f>B43+C43</f>
        <v>16190712.000000002</v>
      </c>
      <c r="C44" s="45"/>
      <c r="D44" s="44">
        <f>D43+E43</f>
        <v>451500</v>
      </c>
      <c r="E44" s="45"/>
      <c r="F44" s="44">
        <f>F43+G43</f>
        <v>7832856</v>
      </c>
      <c r="G44" s="45"/>
      <c r="H44" s="44">
        <f>H43+I43</f>
        <v>6242405.9999999991</v>
      </c>
      <c r="I44" s="45"/>
      <c r="J44" s="44">
        <f>J43+K43</f>
        <v>0</v>
      </c>
      <c r="K44" s="45"/>
      <c r="L44" s="44">
        <f>L43+M43</f>
        <v>30717474</v>
      </c>
      <c r="M44" s="46"/>
      <c r="N44" s="22">
        <f>B44+D44+F44+H44+J44</f>
        <v>30717474</v>
      </c>
      <c r="P44" s="5" t="s">
        <v>0</v>
      </c>
      <c r="Q44" s="44">
        <f>Q43+R43</f>
        <v>3910</v>
      </c>
      <c r="R44" s="45"/>
      <c r="S44" s="44">
        <f>S43+T43</f>
        <v>210</v>
      </c>
      <c r="T44" s="45"/>
      <c r="U44" s="44">
        <f>U43+V43</f>
        <v>835</v>
      </c>
      <c r="V44" s="45"/>
      <c r="W44" s="44">
        <f>W43+X43</f>
        <v>3016</v>
      </c>
      <c r="X44" s="45"/>
      <c r="Y44" s="44">
        <f>Y43+Z43</f>
        <v>1469</v>
      </c>
      <c r="Z44" s="45"/>
      <c r="AA44" s="44">
        <f>AA43+AB43</f>
        <v>9440</v>
      </c>
      <c r="AB44" s="46"/>
      <c r="AC44" s="22">
        <f>Q44+S44+U44+W44+Y44</f>
        <v>9440</v>
      </c>
      <c r="AE44" s="5" t="s">
        <v>0</v>
      </c>
      <c r="AF44" s="24">
        <f>IFERROR(B44/Q44,"N.A.")</f>
        <v>4140.8470588235296</v>
      </c>
      <c r="AG44" s="25"/>
      <c r="AH44" s="24">
        <f>IFERROR(D44/S44,"N.A.")</f>
        <v>2150</v>
      </c>
      <c r="AI44" s="25"/>
      <c r="AJ44" s="24">
        <f>IFERROR(F44/U44,"N.A.")</f>
        <v>9380.6658682634734</v>
      </c>
      <c r="AK44" s="25"/>
      <c r="AL44" s="24">
        <f>IFERROR(H44/W44,"N.A.")</f>
        <v>2069.7632625994693</v>
      </c>
      <c r="AM44" s="25"/>
      <c r="AN44" s="24">
        <f>IFERROR(J44/Y44,"N.A.")</f>
        <v>0</v>
      </c>
      <c r="AO44" s="25"/>
      <c r="AP44" s="24">
        <f>IFERROR(L44/AA44,"N.A.")</f>
        <v>3253.9697033898306</v>
      </c>
      <c r="AQ44" s="25"/>
      <c r="AR44" s="16">
        <f>IFERROR(N44/AC44, "N.A.")</f>
        <v>3253.9697033898306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4527900</v>
      </c>
      <c r="C15" s="2"/>
      <c r="D15" s="2"/>
      <c r="E15" s="2"/>
      <c r="F15" s="2"/>
      <c r="G15" s="2"/>
      <c r="H15" s="2">
        <v>3218292</v>
      </c>
      <c r="I15" s="2"/>
      <c r="J15" s="2">
        <v>0</v>
      </c>
      <c r="K15" s="2"/>
      <c r="L15" s="1">
        <f>B15+D15+F15+H15+J15</f>
        <v>7746192</v>
      </c>
      <c r="M15" s="13">
        <f>C15+E15+G15+I15+K15</f>
        <v>0</v>
      </c>
      <c r="N15" s="14">
        <f>L15+M15</f>
        <v>7746192</v>
      </c>
      <c r="P15" s="3" t="s">
        <v>12</v>
      </c>
      <c r="Q15" s="2">
        <v>648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648</v>
      </c>
      <c r="X15" s="2">
        <v>0</v>
      </c>
      <c r="Y15" s="2">
        <v>162</v>
      </c>
      <c r="Z15" s="2">
        <v>0</v>
      </c>
      <c r="AA15" s="1">
        <f>Q15+S15+U15+W15+Y15</f>
        <v>1458</v>
      </c>
      <c r="AB15" s="13">
        <f>R15+T15+V15+X15+Z15</f>
        <v>0</v>
      </c>
      <c r="AC15" s="14">
        <f>AA15+AB15</f>
        <v>1458</v>
      </c>
      <c r="AE15" s="3" t="s">
        <v>12</v>
      </c>
      <c r="AF15" s="2">
        <f>IFERROR(B15/Q15, "N.A.")</f>
        <v>6987.5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4966.5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5312.8888888888887</v>
      </c>
      <c r="AQ15" s="13" t="str">
        <f t="shared" si="0"/>
        <v>N.A.</v>
      </c>
      <c r="AR15" s="14">
        <f t="shared" si="0"/>
        <v>5312.8888888888887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972000</v>
      </c>
      <c r="C17" s="2">
        <v>6156000</v>
      </c>
      <c r="D17" s="2">
        <v>2089800</v>
      </c>
      <c r="E17" s="2"/>
      <c r="F17" s="2"/>
      <c r="G17" s="2"/>
      <c r="H17" s="2"/>
      <c r="I17" s="2">
        <v>3751920</v>
      </c>
      <c r="J17" s="2">
        <v>0</v>
      </c>
      <c r="K17" s="2"/>
      <c r="L17" s="1">
        <f t="shared" si="1"/>
        <v>3061800</v>
      </c>
      <c r="M17" s="13">
        <f t="shared" si="1"/>
        <v>9907920</v>
      </c>
      <c r="N17" s="14">
        <f t="shared" si="2"/>
        <v>12969720</v>
      </c>
      <c r="P17" s="3" t="s">
        <v>14</v>
      </c>
      <c r="Q17" s="2">
        <v>486</v>
      </c>
      <c r="R17" s="2">
        <v>1620</v>
      </c>
      <c r="S17" s="2">
        <v>324</v>
      </c>
      <c r="T17" s="2">
        <v>0</v>
      </c>
      <c r="U17" s="2">
        <v>0</v>
      </c>
      <c r="V17" s="2">
        <v>0</v>
      </c>
      <c r="W17" s="2">
        <v>0</v>
      </c>
      <c r="X17" s="2">
        <v>324</v>
      </c>
      <c r="Y17" s="2">
        <v>324</v>
      </c>
      <c r="Z17" s="2">
        <v>0</v>
      </c>
      <c r="AA17" s="1">
        <f t="shared" si="3"/>
        <v>1134</v>
      </c>
      <c r="AB17" s="13">
        <f t="shared" si="3"/>
        <v>1944</v>
      </c>
      <c r="AC17" s="14">
        <f t="shared" si="4"/>
        <v>3078</v>
      </c>
      <c r="AE17" s="3" t="s">
        <v>14</v>
      </c>
      <c r="AF17" s="2">
        <f t="shared" si="5"/>
        <v>2000</v>
      </c>
      <c r="AG17" s="2">
        <f t="shared" si="0"/>
        <v>3800</v>
      </c>
      <c r="AH17" s="2">
        <f t="shared" si="0"/>
        <v>6450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11580</v>
      </c>
      <c r="AN17" s="2">
        <f t="shared" si="0"/>
        <v>0</v>
      </c>
      <c r="AO17" s="2" t="str">
        <f t="shared" si="0"/>
        <v>N.A.</v>
      </c>
      <c r="AP17" s="15">
        <f t="shared" si="0"/>
        <v>2700</v>
      </c>
      <c r="AQ17" s="13">
        <f t="shared" si="0"/>
        <v>5096.666666666667</v>
      </c>
      <c r="AR17" s="14">
        <f t="shared" si="0"/>
        <v>4213.6842105263158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278639.99999999994</v>
      </c>
      <c r="I18" s="2"/>
      <c r="J18" s="2">
        <v>0</v>
      </c>
      <c r="K18" s="2"/>
      <c r="L18" s="1">
        <f t="shared" si="1"/>
        <v>278639.99999999994</v>
      </c>
      <c r="M18" s="13">
        <f t="shared" si="1"/>
        <v>0</v>
      </c>
      <c r="N18" s="14">
        <f t="shared" si="2"/>
        <v>278639.99999999994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648</v>
      </c>
      <c r="X18" s="2">
        <v>0</v>
      </c>
      <c r="Y18" s="2">
        <v>162</v>
      </c>
      <c r="Z18" s="2">
        <v>0</v>
      </c>
      <c r="AA18" s="1">
        <f t="shared" si="3"/>
        <v>810</v>
      </c>
      <c r="AB18" s="13">
        <f t="shared" si="3"/>
        <v>0</v>
      </c>
      <c r="AC18" s="21">
        <f t="shared" si="4"/>
        <v>810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429.99999999999989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343.99999999999994</v>
      </c>
      <c r="AQ18" s="13" t="str">
        <f t="shared" si="0"/>
        <v>N.A.</v>
      </c>
      <c r="AR18" s="14">
        <f t="shared" si="0"/>
        <v>343.99999999999994</v>
      </c>
    </row>
    <row r="19" spans="1:44" ht="15" customHeight="1" thickBot="1" x14ac:dyDescent="0.3">
      <c r="A19" s="4" t="s">
        <v>16</v>
      </c>
      <c r="B19" s="2">
        <v>5499900</v>
      </c>
      <c r="C19" s="2">
        <v>6156000</v>
      </c>
      <c r="D19" s="2">
        <v>2089800</v>
      </c>
      <c r="E19" s="2"/>
      <c r="F19" s="2"/>
      <c r="G19" s="2"/>
      <c r="H19" s="2">
        <v>3496932.0000000005</v>
      </c>
      <c r="I19" s="2">
        <v>3751920</v>
      </c>
      <c r="J19" s="2">
        <v>0</v>
      </c>
      <c r="K19" s="2"/>
      <c r="L19" s="1">
        <f t="shared" ref="L19" si="6">B19+D19+F19+H19+J19</f>
        <v>11086632</v>
      </c>
      <c r="M19" s="13">
        <f t="shared" ref="M19" si="7">C19+E19+G19+I19+K19</f>
        <v>9907920</v>
      </c>
      <c r="N19" s="21">
        <f t="shared" ref="N19" si="8">L19+M19</f>
        <v>20994552</v>
      </c>
      <c r="P19" s="4" t="s">
        <v>16</v>
      </c>
      <c r="Q19" s="2">
        <v>1134</v>
      </c>
      <c r="R19" s="2">
        <v>1620</v>
      </c>
      <c r="S19" s="2">
        <v>324</v>
      </c>
      <c r="T19" s="2">
        <v>0</v>
      </c>
      <c r="U19" s="2">
        <v>0</v>
      </c>
      <c r="V19" s="2">
        <v>0</v>
      </c>
      <c r="W19" s="2">
        <v>1296</v>
      </c>
      <c r="X19" s="2">
        <v>324</v>
      </c>
      <c r="Y19" s="2">
        <v>648</v>
      </c>
      <c r="Z19" s="2">
        <v>0</v>
      </c>
      <c r="AA19" s="1">
        <f t="shared" ref="AA19" si="9">Q19+S19+U19+W19+Y19</f>
        <v>3402</v>
      </c>
      <c r="AB19" s="13">
        <f t="shared" ref="AB19" si="10">R19+T19+V19+X19+Z19</f>
        <v>1944</v>
      </c>
      <c r="AC19" s="14">
        <f t="shared" ref="AC19" si="11">AA19+AB19</f>
        <v>5346</v>
      </c>
      <c r="AE19" s="4" t="s">
        <v>16</v>
      </c>
      <c r="AF19" s="2">
        <f t="shared" si="5"/>
        <v>4850</v>
      </c>
      <c r="AG19" s="2">
        <f t="shared" si="0"/>
        <v>3800</v>
      </c>
      <c r="AH19" s="2">
        <f t="shared" si="0"/>
        <v>6450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2698.2500000000005</v>
      </c>
      <c r="AM19" s="2">
        <f t="shared" si="0"/>
        <v>11580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3258.8571428571427</v>
      </c>
      <c r="AQ19" s="13">
        <f t="shared" ref="AQ19" si="13">IFERROR(M19/AB19, "N.A.")</f>
        <v>5096.666666666667</v>
      </c>
      <c r="AR19" s="14">
        <f t="shared" ref="AR19" si="14">IFERROR(N19/AC19, "N.A.")</f>
        <v>3927.151515151515</v>
      </c>
    </row>
    <row r="20" spans="1:44" ht="15" customHeight="1" thickBot="1" x14ac:dyDescent="0.3">
      <c r="A20" s="5" t="s">
        <v>0</v>
      </c>
      <c r="B20" s="44">
        <f>B19+C19</f>
        <v>11655900</v>
      </c>
      <c r="C20" s="45"/>
      <c r="D20" s="44">
        <f>D19+E19</f>
        <v>2089800</v>
      </c>
      <c r="E20" s="45"/>
      <c r="F20" s="44">
        <f>F19+G19</f>
        <v>0</v>
      </c>
      <c r="G20" s="45"/>
      <c r="H20" s="44">
        <f>H19+I19</f>
        <v>7248852</v>
      </c>
      <c r="I20" s="45"/>
      <c r="J20" s="44">
        <f>J19+K19</f>
        <v>0</v>
      </c>
      <c r="K20" s="45"/>
      <c r="L20" s="44">
        <f>L19+M19</f>
        <v>20994552</v>
      </c>
      <c r="M20" s="46"/>
      <c r="N20" s="22">
        <f>B20+D20+F20+H20+J20</f>
        <v>20994552</v>
      </c>
      <c r="P20" s="5" t="s">
        <v>0</v>
      </c>
      <c r="Q20" s="44">
        <f>Q19+R19</f>
        <v>2754</v>
      </c>
      <c r="R20" s="45"/>
      <c r="S20" s="44">
        <f>S19+T19</f>
        <v>324</v>
      </c>
      <c r="T20" s="45"/>
      <c r="U20" s="44">
        <f>U19+V19</f>
        <v>0</v>
      </c>
      <c r="V20" s="45"/>
      <c r="W20" s="44">
        <f>W19+X19</f>
        <v>1620</v>
      </c>
      <c r="X20" s="45"/>
      <c r="Y20" s="44">
        <f>Y19+Z19</f>
        <v>648</v>
      </c>
      <c r="Z20" s="45"/>
      <c r="AA20" s="44">
        <f>AA19+AB19</f>
        <v>5346</v>
      </c>
      <c r="AB20" s="45"/>
      <c r="AC20" s="23">
        <f>Q20+S20+U20+W20+Y20</f>
        <v>5346</v>
      </c>
      <c r="AE20" s="5" t="s">
        <v>0</v>
      </c>
      <c r="AF20" s="24">
        <f>IFERROR(B20/Q20,"N.A.")</f>
        <v>4232.3529411764703</v>
      </c>
      <c r="AG20" s="25"/>
      <c r="AH20" s="24">
        <f>IFERROR(D20/S20,"N.A.")</f>
        <v>6450</v>
      </c>
      <c r="AI20" s="25"/>
      <c r="AJ20" s="24" t="str">
        <f>IFERROR(F20/U20,"N.A.")</f>
        <v>N.A.</v>
      </c>
      <c r="AK20" s="25"/>
      <c r="AL20" s="24">
        <f>IFERROR(H20/W20,"N.A.")</f>
        <v>4474.6000000000004</v>
      </c>
      <c r="AM20" s="25"/>
      <c r="AN20" s="24">
        <f>IFERROR(J20/Y20,"N.A.")</f>
        <v>0</v>
      </c>
      <c r="AO20" s="25"/>
      <c r="AP20" s="24">
        <f>IFERROR(L20/AA20,"N.A.")</f>
        <v>3927.151515151515</v>
      </c>
      <c r="AQ20" s="25"/>
      <c r="AR20" s="16">
        <f>IFERROR(N20/AC20, "N.A.")</f>
        <v>3927.151515151515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4527900</v>
      </c>
      <c r="C27" s="2"/>
      <c r="D27" s="2"/>
      <c r="E27" s="2"/>
      <c r="F27" s="2"/>
      <c r="G27" s="2"/>
      <c r="H27" s="2">
        <v>2786400</v>
      </c>
      <c r="I27" s="2"/>
      <c r="J27" s="2"/>
      <c r="K27" s="2"/>
      <c r="L27" s="1">
        <f>B27+D27+F27+H27+J27</f>
        <v>7314300</v>
      </c>
      <c r="M27" s="13">
        <f>C27+E27+G27+I27+K27</f>
        <v>0</v>
      </c>
      <c r="N27" s="14">
        <f>L27+M27</f>
        <v>7314300</v>
      </c>
      <c r="P27" s="3" t="s">
        <v>12</v>
      </c>
      <c r="Q27" s="2">
        <v>648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324</v>
      </c>
      <c r="X27" s="2">
        <v>0</v>
      </c>
      <c r="Y27" s="2">
        <v>0</v>
      </c>
      <c r="Z27" s="2">
        <v>0</v>
      </c>
      <c r="AA27" s="1">
        <f>Q27+S27+U27+W27+Y27</f>
        <v>972</v>
      </c>
      <c r="AB27" s="13">
        <f>R27+T27+V27+X27+Z27</f>
        <v>0</v>
      </c>
      <c r="AC27" s="14">
        <f>AA27+AB27</f>
        <v>972</v>
      </c>
      <c r="AE27" s="3" t="s">
        <v>12</v>
      </c>
      <c r="AF27" s="2">
        <f>IFERROR(B27/Q27, "N.A.")</f>
        <v>6987.5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8600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7525</v>
      </c>
      <c r="AQ27" s="13" t="str">
        <f t="shared" si="15"/>
        <v>N.A.</v>
      </c>
      <c r="AR27" s="14">
        <f t="shared" si="15"/>
        <v>7525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>
        <v>4114800</v>
      </c>
      <c r="D29" s="2">
        <v>2089800</v>
      </c>
      <c r="E29" s="2"/>
      <c r="F29" s="2"/>
      <c r="G29" s="2"/>
      <c r="H29" s="2"/>
      <c r="I29" s="2">
        <v>835920</v>
      </c>
      <c r="J29" s="2"/>
      <c r="K29" s="2"/>
      <c r="L29" s="1">
        <f t="shared" si="16"/>
        <v>2089800</v>
      </c>
      <c r="M29" s="13">
        <f t="shared" si="16"/>
        <v>4950720</v>
      </c>
      <c r="N29" s="14">
        <f t="shared" si="17"/>
        <v>7040520</v>
      </c>
      <c r="P29" s="3" t="s">
        <v>14</v>
      </c>
      <c r="Q29" s="2">
        <v>0</v>
      </c>
      <c r="R29" s="2">
        <v>1134</v>
      </c>
      <c r="S29" s="2">
        <v>324</v>
      </c>
      <c r="T29" s="2">
        <v>0</v>
      </c>
      <c r="U29" s="2">
        <v>0</v>
      </c>
      <c r="V29" s="2">
        <v>0</v>
      </c>
      <c r="W29" s="2">
        <v>0</v>
      </c>
      <c r="X29" s="2">
        <v>162</v>
      </c>
      <c r="Y29" s="2">
        <v>0</v>
      </c>
      <c r="Z29" s="2">
        <v>0</v>
      </c>
      <c r="AA29" s="1">
        <f t="shared" si="18"/>
        <v>324</v>
      </c>
      <c r="AB29" s="13">
        <f t="shared" si="18"/>
        <v>1296</v>
      </c>
      <c r="AC29" s="14">
        <f t="shared" si="19"/>
        <v>1620</v>
      </c>
      <c r="AE29" s="3" t="s">
        <v>14</v>
      </c>
      <c r="AF29" s="2" t="str">
        <f t="shared" si="20"/>
        <v>N.A.</v>
      </c>
      <c r="AG29" s="2">
        <f t="shared" si="15"/>
        <v>3628.5714285714284</v>
      </c>
      <c r="AH29" s="2">
        <f t="shared" si="15"/>
        <v>6450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5160</v>
      </c>
      <c r="AN29" s="2" t="str">
        <f t="shared" si="15"/>
        <v>N.A.</v>
      </c>
      <c r="AO29" s="2" t="str">
        <f t="shared" si="15"/>
        <v>N.A.</v>
      </c>
      <c r="AP29" s="15">
        <f t="shared" si="15"/>
        <v>6450</v>
      </c>
      <c r="AQ29" s="13">
        <f t="shared" si="15"/>
        <v>3820</v>
      </c>
      <c r="AR29" s="14">
        <f t="shared" si="15"/>
        <v>4346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278639.99999999994</v>
      </c>
      <c r="I30" s="2"/>
      <c r="J30" s="2"/>
      <c r="K30" s="2"/>
      <c r="L30" s="1">
        <f t="shared" si="16"/>
        <v>278639.99999999994</v>
      </c>
      <c r="M30" s="13">
        <f t="shared" si="16"/>
        <v>0</v>
      </c>
      <c r="N30" s="14">
        <f t="shared" si="17"/>
        <v>278639.99999999994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648</v>
      </c>
      <c r="X30" s="2">
        <v>0</v>
      </c>
      <c r="Y30" s="2">
        <v>0</v>
      </c>
      <c r="Z30" s="2">
        <v>0</v>
      </c>
      <c r="AA30" s="1">
        <f t="shared" si="18"/>
        <v>648</v>
      </c>
      <c r="AB30" s="13">
        <f t="shared" si="18"/>
        <v>0</v>
      </c>
      <c r="AC30" s="21">
        <f t="shared" si="19"/>
        <v>648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429.99999999999989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429.99999999999989</v>
      </c>
      <c r="AQ30" s="13" t="str">
        <f t="shared" si="15"/>
        <v>N.A.</v>
      </c>
      <c r="AR30" s="14">
        <f t="shared" si="15"/>
        <v>429.99999999999989</v>
      </c>
    </row>
    <row r="31" spans="1:44" ht="15" customHeight="1" thickBot="1" x14ac:dyDescent="0.3">
      <c r="A31" s="4" t="s">
        <v>16</v>
      </c>
      <c r="B31" s="2">
        <v>4527900</v>
      </c>
      <c r="C31" s="2">
        <v>4114800</v>
      </c>
      <c r="D31" s="2">
        <v>2089800</v>
      </c>
      <c r="E31" s="2"/>
      <c r="F31" s="2"/>
      <c r="G31" s="2"/>
      <c r="H31" s="2">
        <v>3065040</v>
      </c>
      <c r="I31" s="2">
        <v>835920</v>
      </c>
      <c r="J31" s="2"/>
      <c r="K31" s="2"/>
      <c r="L31" s="1">
        <f t="shared" ref="L31" si="21">B31+D31+F31+H31+J31</f>
        <v>9682740</v>
      </c>
      <c r="M31" s="13">
        <f t="shared" ref="M31" si="22">C31+E31+G31+I31+K31</f>
        <v>4950720</v>
      </c>
      <c r="N31" s="21">
        <f t="shared" ref="N31" si="23">L31+M31</f>
        <v>14633460</v>
      </c>
      <c r="P31" s="4" t="s">
        <v>16</v>
      </c>
      <c r="Q31" s="2">
        <v>648</v>
      </c>
      <c r="R31" s="2">
        <v>1134</v>
      </c>
      <c r="S31" s="2">
        <v>324</v>
      </c>
      <c r="T31" s="2">
        <v>0</v>
      </c>
      <c r="U31" s="2">
        <v>0</v>
      </c>
      <c r="V31" s="2">
        <v>0</v>
      </c>
      <c r="W31" s="2">
        <v>972</v>
      </c>
      <c r="X31" s="2">
        <v>162</v>
      </c>
      <c r="Y31" s="2">
        <v>0</v>
      </c>
      <c r="Z31" s="2">
        <v>0</v>
      </c>
      <c r="AA31" s="1">
        <f t="shared" ref="AA31" si="24">Q31+S31+U31+W31+Y31</f>
        <v>1944</v>
      </c>
      <c r="AB31" s="13">
        <f t="shared" ref="AB31" si="25">R31+T31+V31+X31+Z31</f>
        <v>1296</v>
      </c>
      <c r="AC31" s="14">
        <f t="shared" ref="AC31" si="26">AA31+AB31</f>
        <v>3240</v>
      </c>
      <c r="AE31" s="4" t="s">
        <v>16</v>
      </c>
      <c r="AF31" s="2">
        <f t="shared" si="20"/>
        <v>6987.5</v>
      </c>
      <c r="AG31" s="2">
        <f t="shared" si="15"/>
        <v>3628.5714285714284</v>
      </c>
      <c r="AH31" s="2">
        <f t="shared" si="15"/>
        <v>6450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3153.3333333333335</v>
      </c>
      <c r="AM31" s="2">
        <f t="shared" si="15"/>
        <v>5160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4980.833333333333</v>
      </c>
      <c r="AQ31" s="13">
        <f t="shared" ref="AQ31" si="28">IFERROR(M31/AB31, "N.A.")</f>
        <v>3820</v>
      </c>
      <c r="AR31" s="14">
        <f t="shared" ref="AR31" si="29">IFERROR(N31/AC31, "N.A.")</f>
        <v>4516.5</v>
      </c>
    </row>
    <row r="32" spans="1:44" ht="15" customHeight="1" thickBot="1" x14ac:dyDescent="0.3">
      <c r="A32" s="5" t="s">
        <v>0</v>
      </c>
      <c r="B32" s="44">
        <f>B31+C31</f>
        <v>8642700</v>
      </c>
      <c r="C32" s="45"/>
      <c r="D32" s="44">
        <f>D31+E31</f>
        <v>2089800</v>
      </c>
      <c r="E32" s="45"/>
      <c r="F32" s="44">
        <f>F31+G31</f>
        <v>0</v>
      </c>
      <c r="G32" s="45"/>
      <c r="H32" s="44">
        <f>H31+I31</f>
        <v>3900960</v>
      </c>
      <c r="I32" s="45"/>
      <c r="J32" s="44">
        <f>J31+K31</f>
        <v>0</v>
      </c>
      <c r="K32" s="45"/>
      <c r="L32" s="44">
        <f>L31+M31</f>
        <v>14633460</v>
      </c>
      <c r="M32" s="46"/>
      <c r="N32" s="22">
        <f>B32+D32+F32+H32+J32</f>
        <v>14633460</v>
      </c>
      <c r="P32" s="5" t="s">
        <v>0</v>
      </c>
      <c r="Q32" s="44">
        <f>Q31+R31</f>
        <v>1782</v>
      </c>
      <c r="R32" s="45"/>
      <c r="S32" s="44">
        <f>S31+T31</f>
        <v>324</v>
      </c>
      <c r="T32" s="45"/>
      <c r="U32" s="44">
        <f>U31+V31</f>
        <v>0</v>
      </c>
      <c r="V32" s="45"/>
      <c r="W32" s="44">
        <f>W31+X31</f>
        <v>1134</v>
      </c>
      <c r="X32" s="45"/>
      <c r="Y32" s="44">
        <f>Y31+Z31</f>
        <v>0</v>
      </c>
      <c r="Z32" s="45"/>
      <c r="AA32" s="44">
        <f>AA31+AB31</f>
        <v>3240</v>
      </c>
      <c r="AB32" s="45"/>
      <c r="AC32" s="23">
        <f>Q32+S32+U32+W32+Y32</f>
        <v>3240</v>
      </c>
      <c r="AE32" s="5" t="s">
        <v>0</v>
      </c>
      <c r="AF32" s="24">
        <f>IFERROR(B32/Q32,"N.A.")</f>
        <v>4850</v>
      </c>
      <c r="AG32" s="25"/>
      <c r="AH32" s="24">
        <f>IFERROR(D32/S32,"N.A.")</f>
        <v>6450</v>
      </c>
      <c r="AI32" s="25"/>
      <c r="AJ32" s="24" t="str">
        <f>IFERROR(F32/U32,"N.A.")</f>
        <v>N.A.</v>
      </c>
      <c r="AK32" s="25"/>
      <c r="AL32" s="24">
        <f>IFERROR(H32/W32,"N.A.")</f>
        <v>3440</v>
      </c>
      <c r="AM32" s="25"/>
      <c r="AN32" s="24" t="str">
        <f>IFERROR(J32/Y32,"N.A.")</f>
        <v>N.A.</v>
      </c>
      <c r="AO32" s="25"/>
      <c r="AP32" s="24">
        <f>IFERROR(L32/AA32,"N.A.")</f>
        <v>4516.5</v>
      </c>
      <c r="AQ32" s="25"/>
      <c r="AR32" s="16">
        <f>IFERROR(N32/AC32, "N.A.")</f>
        <v>4516.5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431892</v>
      </c>
      <c r="I39" s="2"/>
      <c r="J39" s="2">
        <v>0</v>
      </c>
      <c r="K39" s="2"/>
      <c r="L39" s="1">
        <f>B39+D39+F39+H39+J39</f>
        <v>431892</v>
      </c>
      <c r="M39" s="13">
        <f>C39+E39+G39+I39+K39</f>
        <v>0</v>
      </c>
      <c r="N39" s="14">
        <f>L39+M39</f>
        <v>431892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324</v>
      </c>
      <c r="X39" s="2">
        <v>0</v>
      </c>
      <c r="Y39" s="2">
        <v>162</v>
      </c>
      <c r="Z39" s="2">
        <v>0</v>
      </c>
      <c r="AA39" s="1">
        <f>Q39+S39+U39+W39+Y39</f>
        <v>486</v>
      </c>
      <c r="AB39" s="13">
        <f>R39+T39+V39+X39+Z39</f>
        <v>0</v>
      </c>
      <c r="AC39" s="14">
        <f>AA39+AB39</f>
        <v>486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1333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888.66666666666663</v>
      </c>
      <c r="AQ39" s="13" t="str">
        <f t="shared" si="30"/>
        <v>N.A.</v>
      </c>
      <c r="AR39" s="14">
        <f t="shared" si="30"/>
        <v>888.66666666666663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972000</v>
      </c>
      <c r="C41" s="2">
        <v>2041200</v>
      </c>
      <c r="D41" s="2"/>
      <c r="E41" s="2"/>
      <c r="F41" s="2"/>
      <c r="G41" s="2"/>
      <c r="H41" s="2"/>
      <c r="I41" s="2">
        <v>2916000</v>
      </c>
      <c r="J41" s="2">
        <v>0</v>
      </c>
      <c r="K41" s="2"/>
      <c r="L41" s="1">
        <f t="shared" si="31"/>
        <v>972000</v>
      </c>
      <c r="M41" s="13">
        <f t="shared" si="31"/>
        <v>4957200</v>
      </c>
      <c r="N41" s="14">
        <f t="shared" si="32"/>
        <v>5929200</v>
      </c>
      <c r="P41" s="3" t="s">
        <v>14</v>
      </c>
      <c r="Q41" s="2">
        <v>486</v>
      </c>
      <c r="R41" s="2">
        <v>486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162</v>
      </c>
      <c r="Y41" s="2">
        <v>324</v>
      </c>
      <c r="Z41" s="2">
        <v>0</v>
      </c>
      <c r="AA41" s="1">
        <f t="shared" si="33"/>
        <v>810</v>
      </c>
      <c r="AB41" s="13">
        <f t="shared" si="33"/>
        <v>648</v>
      </c>
      <c r="AC41" s="14">
        <f t="shared" si="34"/>
        <v>1458</v>
      </c>
      <c r="AE41" s="3" t="s">
        <v>14</v>
      </c>
      <c r="AF41" s="2">
        <f t="shared" si="35"/>
        <v>2000</v>
      </c>
      <c r="AG41" s="2">
        <f t="shared" si="30"/>
        <v>4200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18000</v>
      </c>
      <c r="AN41" s="2">
        <f t="shared" si="30"/>
        <v>0</v>
      </c>
      <c r="AO41" s="2" t="str">
        <f t="shared" si="30"/>
        <v>N.A.</v>
      </c>
      <c r="AP41" s="15">
        <f t="shared" si="30"/>
        <v>1200</v>
      </c>
      <c r="AQ41" s="13">
        <f t="shared" si="30"/>
        <v>7650</v>
      </c>
      <c r="AR41" s="14">
        <f t="shared" si="30"/>
        <v>4066.6666666666665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162</v>
      </c>
      <c r="Z42" s="2">
        <v>0</v>
      </c>
      <c r="AA42" s="1">
        <f t="shared" si="33"/>
        <v>162</v>
      </c>
      <c r="AB42" s="13">
        <f t="shared" si="33"/>
        <v>0</v>
      </c>
      <c r="AC42" s="14">
        <f t="shared" si="34"/>
        <v>162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972000</v>
      </c>
      <c r="C43" s="2">
        <v>2041200</v>
      </c>
      <c r="D43" s="2"/>
      <c r="E43" s="2"/>
      <c r="F43" s="2"/>
      <c r="G43" s="2"/>
      <c r="H43" s="2">
        <v>431892</v>
      </c>
      <c r="I43" s="2">
        <v>2916000</v>
      </c>
      <c r="J43" s="2">
        <v>0</v>
      </c>
      <c r="K43" s="2"/>
      <c r="L43" s="1">
        <f t="shared" ref="L43" si="36">B43+D43+F43+H43+J43</f>
        <v>1403892</v>
      </c>
      <c r="M43" s="13">
        <f t="shared" ref="M43" si="37">C43+E43+G43+I43+K43</f>
        <v>4957200</v>
      </c>
      <c r="N43" s="21">
        <f t="shared" ref="N43" si="38">L43+M43</f>
        <v>6361092</v>
      </c>
      <c r="P43" s="4" t="s">
        <v>16</v>
      </c>
      <c r="Q43" s="2">
        <v>486</v>
      </c>
      <c r="R43" s="2">
        <v>486</v>
      </c>
      <c r="S43" s="2">
        <v>0</v>
      </c>
      <c r="T43" s="2">
        <v>0</v>
      </c>
      <c r="U43" s="2">
        <v>0</v>
      </c>
      <c r="V43" s="2">
        <v>0</v>
      </c>
      <c r="W43" s="2">
        <v>324</v>
      </c>
      <c r="X43" s="2">
        <v>162</v>
      </c>
      <c r="Y43" s="2">
        <v>648</v>
      </c>
      <c r="Z43" s="2">
        <v>0</v>
      </c>
      <c r="AA43" s="1">
        <f t="shared" ref="AA43" si="39">Q43+S43+U43+W43+Y43</f>
        <v>1458</v>
      </c>
      <c r="AB43" s="13">
        <f t="shared" ref="AB43" si="40">R43+T43+V43+X43+Z43</f>
        <v>648</v>
      </c>
      <c r="AC43" s="21">
        <f t="shared" ref="AC43" si="41">AA43+AB43</f>
        <v>2106</v>
      </c>
      <c r="AE43" s="4" t="s">
        <v>16</v>
      </c>
      <c r="AF43" s="2">
        <f t="shared" si="35"/>
        <v>2000</v>
      </c>
      <c r="AG43" s="2">
        <f t="shared" si="30"/>
        <v>4200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1333</v>
      </c>
      <c r="AM43" s="2">
        <f t="shared" si="30"/>
        <v>18000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962.88888888888891</v>
      </c>
      <c r="AQ43" s="13">
        <f t="shared" ref="AQ43" si="43">IFERROR(M43/AB43, "N.A.")</f>
        <v>7650</v>
      </c>
      <c r="AR43" s="14">
        <f t="shared" ref="AR43" si="44">IFERROR(N43/AC43, "N.A.")</f>
        <v>3020.4615384615386</v>
      </c>
    </row>
    <row r="44" spans="1:44" ht="15" customHeight="1" thickBot="1" x14ac:dyDescent="0.3">
      <c r="A44" s="5" t="s">
        <v>0</v>
      </c>
      <c r="B44" s="44">
        <f>B43+C43</f>
        <v>3013200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3347892</v>
      </c>
      <c r="I44" s="45"/>
      <c r="J44" s="44">
        <f>J43+K43</f>
        <v>0</v>
      </c>
      <c r="K44" s="45"/>
      <c r="L44" s="44">
        <f>L43+M43</f>
        <v>6361092</v>
      </c>
      <c r="M44" s="46"/>
      <c r="N44" s="22">
        <f>B44+D44+F44+H44+J44</f>
        <v>6361092</v>
      </c>
      <c r="P44" s="5" t="s">
        <v>0</v>
      </c>
      <c r="Q44" s="44">
        <f>Q43+R43</f>
        <v>972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486</v>
      </c>
      <c r="X44" s="45"/>
      <c r="Y44" s="44">
        <f>Y43+Z43</f>
        <v>648</v>
      </c>
      <c r="Z44" s="45"/>
      <c r="AA44" s="44">
        <f>AA43+AB43</f>
        <v>2106</v>
      </c>
      <c r="AB44" s="46"/>
      <c r="AC44" s="22">
        <f>Q44+S44+U44+W44+Y44</f>
        <v>2106</v>
      </c>
      <c r="AE44" s="5" t="s">
        <v>0</v>
      </c>
      <c r="AF44" s="24">
        <f>IFERROR(B44/Q44,"N.A.")</f>
        <v>3100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6888.666666666667</v>
      </c>
      <c r="AM44" s="25"/>
      <c r="AN44" s="24">
        <f>IFERROR(J44/Y44,"N.A.")</f>
        <v>0</v>
      </c>
      <c r="AO44" s="25"/>
      <c r="AP44" s="24">
        <f>IFERROR(L44/AA44,"N.A.")</f>
        <v>3020.4615384615386</v>
      </c>
      <c r="AQ44" s="25"/>
      <c r="AR44" s="16">
        <f>IFERROR(N44/AC44, "N.A.")</f>
        <v>3020.4615384615386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222738128.99999988</v>
      </c>
      <c r="C15" s="2"/>
      <c r="D15" s="2">
        <v>105178275</v>
      </c>
      <c r="E15" s="2"/>
      <c r="F15" s="2">
        <v>104088296</v>
      </c>
      <c r="G15" s="2"/>
      <c r="H15" s="2">
        <v>508478940.99999994</v>
      </c>
      <c r="I15" s="2"/>
      <c r="J15" s="2">
        <v>0</v>
      </c>
      <c r="K15" s="2"/>
      <c r="L15" s="1">
        <f>B15+D15+F15+H15+J15</f>
        <v>940483640.99999976</v>
      </c>
      <c r="M15" s="13">
        <f>C15+E15+G15+I15+K15</f>
        <v>0</v>
      </c>
      <c r="N15" s="14">
        <f>L15+M15</f>
        <v>940483640.99999976</v>
      </c>
      <c r="P15" s="3" t="s">
        <v>12</v>
      </c>
      <c r="Q15" s="2">
        <v>40104</v>
      </c>
      <c r="R15" s="2">
        <v>0</v>
      </c>
      <c r="S15" s="2">
        <v>16321</v>
      </c>
      <c r="T15" s="2">
        <v>0</v>
      </c>
      <c r="U15" s="2">
        <v>12800</v>
      </c>
      <c r="V15" s="2">
        <v>0</v>
      </c>
      <c r="W15" s="2">
        <v>106007</v>
      </c>
      <c r="X15" s="2">
        <v>0</v>
      </c>
      <c r="Y15" s="2">
        <v>10533</v>
      </c>
      <c r="Z15" s="2">
        <v>0</v>
      </c>
      <c r="AA15" s="1">
        <f>Q15+S15+U15+W15+Y15</f>
        <v>185765</v>
      </c>
      <c r="AB15" s="13">
        <f>R15+T15+V15+X15+Z15</f>
        <v>0</v>
      </c>
      <c r="AC15" s="14">
        <f>AA15+AB15</f>
        <v>185765</v>
      </c>
      <c r="AE15" s="3" t="s">
        <v>12</v>
      </c>
      <c r="AF15" s="2">
        <f>IFERROR(B15/Q15, "N.A.")</f>
        <v>5554.0127917414693</v>
      </c>
      <c r="AG15" s="2" t="str">
        <f t="shared" ref="AG15:AR19" si="0">IFERROR(C15/R15, "N.A.")</f>
        <v>N.A.</v>
      </c>
      <c r="AH15" s="2">
        <f t="shared" si="0"/>
        <v>6444.3523681146989</v>
      </c>
      <c r="AI15" s="2" t="str">
        <f t="shared" si="0"/>
        <v>N.A.</v>
      </c>
      <c r="AJ15" s="2">
        <f t="shared" si="0"/>
        <v>8131.8981249999997</v>
      </c>
      <c r="AK15" s="2" t="str">
        <f t="shared" si="0"/>
        <v>N.A.</v>
      </c>
      <c r="AL15" s="2">
        <f t="shared" si="0"/>
        <v>4796.6543813144408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5062.7601593411018</v>
      </c>
      <c r="AQ15" s="13" t="str">
        <f t="shared" si="0"/>
        <v>N.A.</v>
      </c>
      <c r="AR15" s="14">
        <f t="shared" si="0"/>
        <v>5062.7601593411018</v>
      </c>
    </row>
    <row r="16" spans="1:44" ht="15" customHeight="1" thickBot="1" x14ac:dyDescent="0.3">
      <c r="A16" s="3" t="s">
        <v>13</v>
      </c>
      <c r="B16" s="2">
        <v>133708538.00000012</v>
      </c>
      <c r="C16" s="2">
        <v>15047750</v>
      </c>
      <c r="D16" s="2">
        <v>1541550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135250088.00000012</v>
      </c>
      <c r="M16" s="13">
        <f t="shared" si="1"/>
        <v>15047750</v>
      </c>
      <c r="N16" s="14">
        <f t="shared" ref="N16:N18" si="2">L16+M16</f>
        <v>150297838.00000012</v>
      </c>
      <c r="P16" s="3" t="s">
        <v>13</v>
      </c>
      <c r="Q16" s="2">
        <v>30882</v>
      </c>
      <c r="R16" s="2">
        <v>2793</v>
      </c>
      <c r="S16" s="2">
        <v>239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31121</v>
      </c>
      <c r="AB16" s="13">
        <f t="shared" si="3"/>
        <v>2793</v>
      </c>
      <c r="AC16" s="14">
        <f t="shared" ref="AC16:AC18" si="4">AA16+AB16</f>
        <v>33914</v>
      </c>
      <c r="AE16" s="3" t="s">
        <v>13</v>
      </c>
      <c r="AF16" s="2">
        <f t="shared" ref="AF16:AF19" si="5">IFERROR(B16/Q16, "N.A.")</f>
        <v>4329.659283725151</v>
      </c>
      <c r="AG16" s="2">
        <f t="shared" si="0"/>
        <v>5387.6655925528103</v>
      </c>
      <c r="AH16" s="2">
        <f t="shared" si="0"/>
        <v>6450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4345.9428681597674</v>
      </c>
      <c r="AQ16" s="13">
        <f t="shared" si="0"/>
        <v>5387.6655925528103</v>
      </c>
      <c r="AR16" s="14">
        <f t="shared" si="0"/>
        <v>4431.7343280061368</v>
      </c>
    </row>
    <row r="17" spans="1:44" ht="15" customHeight="1" thickBot="1" x14ac:dyDescent="0.3">
      <c r="A17" s="3" t="s">
        <v>14</v>
      </c>
      <c r="B17" s="2">
        <v>638048806.00000024</v>
      </c>
      <c r="C17" s="2">
        <v>2879442615.0000019</v>
      </c>
      <c r="D17" s="2">
        <v>189310154.00000006</v>
      </c>
      <c r="E17" s="2">
        <v>39345200.000000007</v>
      </c>
      <c r="F17" s="2"/>
      <c r="G17" s="2">
        <v>208988690.00000006</v>
      </c>
      <c r="H17" s="2"/>
      <c r="I17" s="2">
        <v>207055039.99999997</v>
      </c>
      <c r="J17" s="2">
        <v>0</v>
      </c>
      <c r="K17" s="2"/>
      <c r="L17" s="1">
        <f t="shared" si="1"/>
        <v>827358960.00000024</v>
      </c>
      <c r="M17" s="13">
        <f t="shared" si="1"/>
        <v>3334831545.0000019</v>
      </c>
      <c r="N17" s="14">
        <f t="shared" si="2"/>
        <v>4162190505.0000019</v>
      </c>
      <c r="P17" s="3" t="s">
        <v>14</v>
      </c>
      <c r="Q17" s="2">
        <v>113898</v>
      </c>
      <c r="R17" s="2">
        <v>419896</v>
      </c>
      <c r="S17" s="2">
        <v>21458</v>
      </c>
      <c r="T17" s="2">
        <v>4439</v>
      </c>
      <c r="U17" s="2">
        <v>0</v>
      </c>
      <c r="V17" s="2">
        <v>23326</v>
      </c>
      <c r="W17" s="2">
        <v>0</v>
      </c>
      <c r="X17" s="2">
        <v>29383</v>
      </c>
      <c r="Y17" s="2">
        <v>13765</v>
      </c>
      <c r="Z17" s="2">
        <v>0</v>
      </c>
      <c r="AA17" s="1">
        <f t="shared" si="3"/>
        <v>149121</v>
      </c>
      <c r="AB17" s="13">
        <f t="shared" si="3"/>
        <v>477044</v>
      </c>
      <c r="AC17" s="14">
        <f t="shared" si="4"/>
        <v>626165</v>
      </c>
      <c r="AE17" s="3" t="s">
        <v>14</v>
      </c>
      <c r="AF17" s="2">
        <f t="shared" si="5"/>
        <v>5601.9316054715646</v>
      </c>
      <c r="AG17" s="2">
        <f t="shared" si="0"/>
        <v>6857.5138010364517</v>
      </c>
      <c r="AH17" s="2">
        <f t="shared" si="0"/>
        <v>8822.3578152670361</v>
      </c>
      <c r="AI17" s="2">
        <f t="shared" si="0"/>
        <v>8863.5278215814396</v>
      </c>
      <c r="AJ17" s="2" t="str">
        <f t="shared" si="0"/>
        <v>N.A.</v>
      </c>
      <c r="AK17" s="2">
        <f t="shared" si="0"/>
        <v>8959.4739775357993</v>
      </c>
      <c r="AL17" s="2" t="str">
        <f t="shared" si="0"/>
        <v>N.A.</v>
      </c>
      <c r="AM17" s="2">
        <f t="shared" si="0"/>
        <v>7046.7630943062304</v>
      </c>
      <c r="AN17" s="2">
        <f t="shared" si="0"/>
        <v>0</v>
      </c>
      <c r="AO17" s="2" t="str">
        <f t="shared" si="0"/>
        <v>N.A.</v>
      </c>
      <c r="AP17" s="15">
        <f t="shared" si="0"/>
        <v>5548.2390810147481</v>
      </c>
      <c r="AQ17" s="13">
        <f t="shared" si="0"/>
        <v>6990.6162639085742</v>
      </c>
      <c r="AR17" s="14">
        <f t="shared" si="0"/>
        <v>6647.114586410933</v>
      </c>
    </row>
    <row r="18" spans="1:44" ht="15" customHeight="1" thickBot="1" x14ac:dyDescent="0.3">
      <c r="A18" s="3" t="s">
        <v>15</v>
      </c>
      <c r="B18" s="2">
        <v>32002707.000000004</v>
      </c>
      <c r="C18" s="2">
        <v>1827500</v>
      </c>
      <c r="D18" s="2">
        <v>6726010</v>
      </c>
      <c r="E18" s="2"/>
      <c r="F18" s="2"/>
      <c r="G18" s="2">
        <v>21347750.000000004</v>
      </c>
      <c r="H18" s="2">
        <v>28678174</v>
      </c>
      <c r="I18" s="2"/>
      <c r="J18" s="2">
        <v>0</v>
      </c>
      <c r="K18" s="2"/>
      <c r="L18" s="1">
        <f t="shared" si="1"/>
        <v>67406891</v>
      </c>
      <c r="M18" s="13">
        <f t="shared" si="1"/>
        <v>23175250.000000004</v>
      </c>
      <c r="N18" s="14">
        <f t="shared" si="2"/>
        <v>90582141</v>
      </c>
      <c r="P18" s="3" t="s">
        <v>15</v>
      </c>
      <c r="Q18" s="2">
        <v>8818</v>
      </c>
      <c r="R18" s="2">
        <v>494</v>
      </c>
      <c r="S18" s="2">
        <v>1004</v>
      </c>
      <c r="T18" s="2">
        <v>0</v>
      </c>
      <c r="U18" s="2">
        <v>0</v>
      </c>
      <c r="V18" s="2">
        <v>3339</v>
      </c>
      <c r="W18" s="2">
        <v>28410</v>
      </c>
      <c r="X18" s="2">
        <v>0</v>
      </c>
      <c r="Y18" s="2">
        <v>7549</v>
      </c>
      <c r="Z18" s="2">
        <v>0</v>
      </c>
      <c r="AA18" s="1">
        <f t="shared" si="3"/>
        <v>45781</v>
      </c>
      <c r="AB18" s="13">
        <f t="shared" si="3"/>
        <v>3833</v>
      </c>
      <c r="AC18" s="21">
        <f t="shared" si="4"/>
        <v>49614</v>
      </c>
      <c r="AE18" s="3" t="s">
        <v>15</v>
      </c>
      <c r="AF18" s="2">
        <f t="shared" si="5"/>
        <v>3629.2477886141987</v>
      </c>
      <c r="AG18" s="2">
        <f t="shared" si="0"/>
        <v>3699.3927125506075</v>
      </c>
      <c r="AH18" s="2">
        <f t="shared" si="0"/>
        <v>6699.2131474103589</v>
      </c>
      <c r="AI18" s="2" t="str">
        <f t="shared" si="0"/>
        <v>N.A.</v>
      </c>
      <c r="AJ18" s="2" t="str">
        <f t="shared" si="0"/>
        <v>N.A.</v>
      </c>
      <c r="AK18" s="2">
        <f t="shared" si="0"/>
        <v>6393.4561245882014</v>
      </c>
      <c r="AL18" s="2">
        <f t="shared" si="0"/>
        <v>1009.4394227384723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1472.3769904545554</v>
      </c>
      <c r="AQ18" s="13">
        <f t="shared" si="0"/>
        <v>6046.2431515783992</v>
      </c>
      <c r="AR18" s="14">
        <f t="shared" si="0"/>
        <v>1825.7375136050309</v>
      </c>
    </row>
    <row r="19" spans="1:44" ht="15" customHeight="1" thickBot="1" x14ac:dyDescent="0.3">
      <c r="A19" s="4" t="s">
        <v>16</v>
      </c>
      <c r="B19" s="2">
        <v>1026498180</v>
      </c>
      <c r="C19" s="2">
        <v>2896317864.9999981</v>
      </c>
      <c r="D19" s="2">
        <v>302755989</v>
      </c>
      <c r="E19" s="2">
        <v>39345200.000000007</v>
      </c>
      <c r="F19" s="2">
        <v>104088296</v>
      </c>
      <c r="G19" s="2">
        <v>230336440.00000003</v>
      </c>
      <c r="H19" s="2">
        <v>537157115.00000036</v>
      </c>
      <c r="I19" s="2">
        <v>207055039.99999997</v>
      </c>
      <c r="J19" s="2">
        <v>0</v>
      </c>
      <c r="K19" s="2"/>
      <c r="L19" s="1">
        <f t="shared" ref="L19" si="6">B19+D19+F19+H19+J19</f>
        <v>1970499580.0000005</v>
      </c>
      <c r="M19" s="13">
        <f t="shared" ref="M19" si="7">C19+E19+G19+I19+K19</f>
        <v>3373054544.9999981</v>
      </c>
      <c r="N19" s="21">
        <f t="shared" ref="N19" si="8">L19+M19</f>
        <v>5343554124.9999981</v>
      </c>
      <c r="P19" s="4" t="s">
        <v>16</v>
      </c>
      <c r="Q19" s="2">
        <v>193702</v>
      </c>
      <c r="R19" s="2">
        <v>423183</v>
      </c>
      <c r="S19" s="2">
        <v>39022</v>
      </c>
      <c r="T19" s="2">
        <v>4439</v>
      </c>
      <c r="U19" s="2">
        <v>12800</v>
      </c>
      <c r="V19" s="2">
        <v>26665</v>
      </c>
      <c r="W19" s="2">
        <v>134417</v>
      </c>
      <c r="X19" s="2">
        <v>29383</v>
      </c>
      <c r="Y19" s="2">
        <v>31847</v>
      </c>
      <c r="Z19" s="2">
        <v>0</v>
      </c>
      <c r="AA19" s="1">
        <f t="shared" ref="AA19" si="9">Q19+S19+U19+W19+Y19</f>
        <v>411788</v>
      </c>
      <c r="AB19" s="13">
        <f t="shared" ref="AB19" si="10">R19+T19+V19+X19+Z19</f>
        <v>483670</v>
      </c>
      <c r="AC19" s="14">
        <f t="shared" ref="AC19" si="11">AA19+AB19</f>
        <v>895458</v>
      </c>
      <c r="AE19" s="4" t="s">
        <v>16</v>
      </c>
      <c r="AF19" s="2">
        <f t="shared" si="5"/>
        <v>5299.3679982653766</v>
      </c>
      <c r="AG19" s="2">
        <f t="shared" si="0"/>
        <v>6844.1262172629758</v>
      </c>
      <c r="AH19" s="2">
        <f t="shared" si="0"/>
        <v>7758.5974322177235</v>
      </c>
      <c r="AI19" s="2">
        <f t="shared" si="0"/>
        <v>8863.5278215814396</v>
      </c>
      <c r="AJ19" s="2">
        <f t="shared" si="0"/>
        <v>8131.8981249999997</v>
      </c>
      <c r="AK19" s="2">
        <f t="shared" si="0"/>
        <v>8638.156384774049</v>
      </c>
      <c r="AL19" s="2">
        <f t="shared" si="0"/>
        <v>3996.1992530706707</v>
      </c>
      <c r="AM19" s="2">
        <f t="shared" si="0"/>
        <v>7046.7630943062304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4785.2282728005684</v>
      </c>
      <c r="AQ19" s="13">
        <f t="shared" ref="AQ19" si="13">IFERROR(M19/AB19, "N.A.")</f>
        <v>6973.8758761138752</v>
      </c>
      <c r="AR19" s="14">
        <f t="shared" ref="AR19" si="14">IFERROR(N19/AC19, "N.A.")</f>
        <v>5967.3978288205572</v>
      </c>
    </row>
    <row r="20" spans="1:44" ht="15" customHeight="1" thickBot="1" x14ac:dyDescent="0.3">
      <c r="A20" s="5" t="s">
        <v>0</v>
      </c>
      <c r="B20" s="44">
        <f>B19+C19</f>
        <v>3922816044.9999981</v>
      </c>
      <c r="C20" s="45"/>
      <c r="D20" s="44">
        <f>D19+E19</f>
        <v>342101189</v>
      </c>
      <c r="E20" s="45"/>
      <c r="F20" s="44">
        <f>F19+G19</f>
        <v>334424736</v>
      </c>
      <c r="G20" s="45"/>
      <c r="H20" s="44">
        <f>H19+I19</f>
        <v>744212155.00000036</v>
      </c>
      <c r="I20" s="45"/>
      <c r="J20" s="44">
        <f>J19+K19</f>
        <v>0</v>
      </c>
      <c r="K20" s="45"/>
      <c r="L20" s="44">
        <f>L19+M19</f>
        <v>5343554124.9999981</v>
      </c>
      <c r="M20" s="46"/>
      <c r="N20" s="22">
        <f>B20+D20+F20+H20+J20</f>
        <v>5343554124.9999981</v>
      </c>
      <c r="P20" s="5" t="s">
        <v>0</v>
      </c>
      <c r="Q20" s="44">
        <f>Q19+R19</f>
        <v>616885</v>
      </c>
      <c r="R20" s="45"/>
      <c r="S20" s="44">
        <f>S19+T19</f>
        <v>43461</v>
      </c>
      <c r="T20" s="45"/>
      <c r="U20" s="44">
        <f>U19+V19</f>
        <v>39465</v>
      </c>
      <c r="V20" s="45"/>
      <c r="W20" s="44">
        <f>W19+X19</f>
        <v>163800</v>
      </c>
      <c r="X20" s="45"/>
      <c r="Y20" s="44">
        <f>Y19+Z19</f>
        <v>31847</v>
      </c>
      <c r="Z20" s="45"/>
      <c r="AA20" s="44">
        <f>AA19+AB19</f>
        <v>895458</v>
      </c>
      <c r="AB20" s="45"/>
      <c r="AC20" s="23">
        <f>Q20+S20+U20+W20+Y20</f>
        <v>895458</v>
      </c>
      <c r="AE20" s="5" t="s">
        <v>0</v>
      </c>
      <c r="AF20" s="24">
        <f>IFERROR(B20/Q20,"N.A.")</f>
        <v>6359.0718610437898</v>
      </c>
      <c r="AG20" s="25"/>
      <c r="AH20" s="24">
        <f>IFERROR(D20/S20,"N.A.")</f>
        <v>7871.4523135684867</v>
      </c>
      <c r="AI20" s="25"/>
      <c r="AJ20" s="24">
        <f>IFERROR(F20/U20,"N.A.")</f>
        <v>8473.9575826681867</v>
      </c>
      <c r="AK20" s="25"/>
      <c r="AL20" s="24">
        <f>IFERROR(H20/W20,"N.A.")</f>
        <v>4543.4197496947518</v>
      </c>
      <c r="AM20" s="25"/>
      <c r="AN20" s="24">
        <f>IFERROR(J20/Y20,"N.A.")</f>
        <v>0</v>
      </c>
      <c r="AO20" s="25"/>
      <c r="AP20" s="24">
        <f>IFERROR(L20/AA20,"N.A.")</f>
        <v>5967.3978288205572</v>
      </c>
      <c r="AQ20" s="25"/>
      <c r="AR20" s="16">
        <f>IFERROR(N20/AC20, "N.A.")</f>
        <v>5967.3978288205572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187615861.99999994</v>
      </c>
      <c r="C27" s="2"/>
      <c r="D27" s="2">
        <v>90903585</v>
      </c>
      <c r="E27" s="2"/>
      <c r="F27" s="2">
        <v>79442760</v>
      </c>
      <c r="G27" s="2"/>
      <c r="H27" s="2">
        <v>355357545.00000012</v>
      </c>
      <c r="I27" s="2"/>
      <c r="J27" s="2">
        <v>0</v>
      </c>
      <c r="K27" s="2"/>
      <c r="L27" s="1">
        <f>B27+D27+F27+H27+J27</f>
        <v>713319752</v>
      </c>
      <c r="M27" s="13">
        <f>C27+E27+G27+I27+K27</f>
        <v>0</v>
      </c>
      <c r="N27" s="14">
        <f>L27+M27</f>
        <v>713319752</v>
      </c>
      <c r="P27" s="3" t="s">
        <v>12</v>
      </c>
      <c r="Q27" s="2">
        <v>31373</v>
      </c>
      <c r="R27" s="2">
        <v>0</v>
      </c>
      <c r="S27" s="2">
        <v>13974</v>
      </c>
      <c r="T27" s="2">
        <v>0</v>
      </c>
      <c r="U27" s="2">
        <v>9386</v>
      </c>
      <c r="V27" s="2">
        <v>0</v>
      </c>
      <c r="W27" s="2">
        <v>58550</v>
      </c>
      <c r="X27" s="2">
        <v>0</v>
      </c>
      <c r="Y27" s="2">
        <v>2913</v>
      </c>
      <c r="Z27" s="2">
        <v>0</v>
      </c>
      <c r="AA27" s="1">
        <f>Q27+S27+U27+W27+Y27</f>
        <v>116196</v>
      </c>
      <c r="AB27" s="13">
        <f>R27+T27+V27+X27+Z27</f>
        <v>0</v>
      </c>
      <c r="AC27" s="14">
        <f>AA27+AB27</f>
        <v>116196</v>
      </c>
      <c r="AE27" s="3" t="s">
        <v>12</v>
      </c>
      <c r="AF27" s="2">
        <f>IFERROR(B27/Q27, "N.A.")</f>
        <v>5980.1696363114761</v>
      </c>
      <c r="AG27" s="2" t="str">
        <f t="shared" ref="AG27:AR31" si="15">IFERROR(C27/R27, "N.A.")</f>
        <v>N.A.</v>
      </c>
      <c r="AH27" s="2">
        <f t="shared" si="15"/>
        <v>6505.1942893945898</v>
      </c>
      <c r="AI27" s="2" t="str">
        <f t="shared" si="15"/>
        <v>N.A.</v>
      </c>
      <c r="AJ27" s="2">
        <f t="shared" si="15"/>
        <v>8463.9633496697206</v>
      </c>
      <c r="AK27" s="2" t="str">
        <f t="shared" si="15"/>
        <v>N.A.</v>
      </c>
      <c r="AL27" s="2">
        <f t="shared" si="15"/>
        <v>6069.3005123825815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6138.9355227374435</v>
      </c>
      <c r="AQ27" s="13" t="str">
        <f t="shared" si="15"/>
        <v>N.A.</v>
      </c>
      <c r="AR27" s="14">
        <f t="shared" si="15"/>
        <v>6138.9355227374435</v>
      </c>
    </row>
    <row r="28" spans="1:44" ht="15" customHeight="1" thickBot="1" x14ac:dyDescent="0.3">
      <c r="A28" s="3" t="s">
        <v>13</v>
      </c>
      <c r="B28" s="2">
        <v>16175145.999999996</v>
      </c>
      <c r="C28" s="2">
        <v>5186480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16175145.999999996</v>
      </c>
      <c r="M28" s="13">
        <f t="shared" si="16"/>
        <v>5186480</v>
      </c>
      <c r="N28" s="14">
        <f t="shared" ref="N28:N30" si="17">L28+M28</f>
        <v>21361625.999999996</v>
      </c>
      <c r="P28" s="3" t="s">
        <v>13</v>
      </c>
      <c r="Q28" s="2">
        <v>3288</v>
      </c>
      <c r="R28" s="2">
        <v>554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3288</v>
      </c>
      <c r="AB28" s="13">
        <f t="shared" si="18"/>
        <v>554</v>
      </c>
      <c r="AC28" s="14">
        <f t="shared" ref="AC28:AC30" si="19">AA28+AB28</f>
        <v>3842</v>
      </c>
      <c r="AE28" s="3" t="s">
        <v>13</v>
      </c>
      <c r="AF28" s="2">
        <f t="shared" ref="AF28:AF31" si="20">IFERROR(B28/Q28, "N.A.")</f>
        <v>4919.4482968369821</v>
      </c>
      <c r="AG28" s="2">
        <f t="shared" si="15"/>
        <v>9361.8772563176899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4919.4482968369821</v>
      </c>
      <c r="AQ28" s="13">
        <f t="shared" si="15"/>
        <v>9361.8772563176899</v>
      </c>
      <c r="AR28" s="14">
        <f t="shared" si="15"/>
        <v>5560.0275897969796</v>
      </c>
    </row>
    <row r="29" spans="1:44" ht="15" customHeight="1" thickBot="1" x14ac:dyDescent="0.3">
      <c r="A29" s="3" t="s">
        <v>14</v>
      </c>
      <c r="B29" s="2">
        <v>405628992.00000018</v>
      </c>
      <c r="C29" s="2">
        <v>1832138462.0000031</v>
      </c>
      <c r="D29" s="2">
        <v>172257483.99999997</v>
      </c>
      <c r="E29" s="2">
        <v>20133150.000000007</v>
      </c>
      <c r="F29" s="2"/>
      <c r="G29" s="2">
        <v>168487090</v>
      </c>
      <c r="H29" s="2"/>
      <c r="I29" s="2">
        <v>122050369.99999996</v>
      </c>
      <c r="J29" s="2">
        <v>0</v>
      </c>
      <c r="K29" s="2"/>
      <c r="L29" s="1">
        <f t="shared" si="16"/>
        <v>577886476.00000012</v>
      </c>
      <c r="M29" s="13">
        <f t="shared" si="16"/>
        <v>2142809072.0000031</v>
      </c>
      <c r="N29" s="14">
        <f t="shared" si="17"/>
        <v>2720695548.0000033</v>
      </c>
      <c r="P29" s="3" t="s">
        <v>14</v>
      </c>
      <c r="Q29" s="2">
        <v>66377</v>
      </c>
      <c r="R29" s="2">
        <v>258866</v>
      </c>
      <c r="S29" s="2">
        <v>17630</v>
      </c>
      <c r="T29" s="2">
        <v>1960</v>
      </c>
      <c r="U29" s="2">
        <v>0</v>
      </c>
      <c r="V29" s="2">
        <v>18598</v>
      </c>
      <c r="W29" s="2">
        <v>0</v>
      </c>
      <c r="X29" s="2">
        <v>17661</v>
      </c>
      <c r="Y29" s="2">
        <v>4379</v>
      </c>
      <c r="Z29" s="2">
        <v>0</v>
      </c>
      <c r="AA29" s="1">
        <f t="shared" si="18"/>
        <v>88386</v>
      </c>
      <c r="AB29" s="13">
        <f t="shared" si="18"/>
        <v>297085</v>
      </c>
      <c r="AC29" s="14">
        <f t="shared" si="19"/>
        <v>385471</v>
      </c>
      <c r="AE29" s="3" t="s">
        <v>14</v>
      </c>
      <c r="AF29" s="2">
        <f t="shared" si="20"/>
        <v>6110.9871190321974</v>
      </c>
      <c r="AG29" s="2">
        <f t="shared" si="15"/>
        <v>7077.5554224965936</v>
      </c>
      <c r="AH29" s="2">
        <f t="shared" si="15"/>
        <v>9770.7024390243878</v>
      </c>
      <c r="AI29" s="2">
        <f t="shared" si="15"/>
        <v>10272.015306122452</v>
      </c>
      <c r="AJ29" s="2" t="str">
        <f t="shared" si="15"/>
        <v>N.A.</v>
      </c>
      <c r="AK29" s="2">
        <f t="shared" si="15"/>
        <v>9059.4198300892567</v>
      </c>
      <c r="AL29" s="2" t="str">
        <f t="shared" si="15"/>
        <v>N.A.</v>
      </c>
      <c r="AM29" s="2">
        <f t="shared" si="15"/>
        <v>6910.728158088441</v>
      </c>
      <c r="AN29" s="2">
        <f t="shared" si="15"/>
        <v>0</v>
      </c>
      <c r="AO29" s="2" t="str">
        <f t="shared" si="15"/>
        <v>N.A.</v>
      </c>
      <c r="AP29" s="15">
        <f t="shared" si="15"/>
        <v>6538.2127938813856</v>
      </c>
      <c r="AQ29" s="13">
        <f t="shared" si="15"/>
        <v>7212.781096319246</v>
      </c>
      <c r="AR29" s="14">
        <f t="shared" si="15"/>
        <v>7058.106960056667</v>
      </c>
    </row>
    <row r="30" spans="1:44" ht="15" customHeight="1" thickBot="1" x14ac:dyDescent="0.3">
      <c r="A30" s="3" t="s">
        <v>15</v>
      </c>
      <c r="B30" s="2">
        <v>30380746.999999996</v>
      </c>
      <c r="C30" s="2">
        <v>1827500</v>
      </c>
      <c r="D30" s="2">
        <v>6726010</v>
      </c>
      <c r="E30" s="2"/>
      <c r="F30" s="2"/>
      <c r="G30" s="2">
        <v>16466750.000000006</v>
      </c>
      <c r="H30" s="2">
        <v>26170093.999999985</v>
      </c>
      <c r="I30" s="2"/>
      <c r="J30" s="2">
        <v>0</v>
      </c>
      <c r="K30" s="2"/>
      <c r="L30" s="1">
        <f t="shared" si="16"/>
        <v>63276850.999999985</v>
      </c>
      <c r="M30" s="13">
        <f t="shared" si="16"/>
        <v>18294250.000000007</v>
      </c>
      <c r="N30" s="14">
        <f t="shared" si="17"/>
        <v>81571101</v>
      </c>
      <c r="P30" s="3" t="s">
        <v>15</v>
      </c>
      <c r="Q30" s="2">
        <v>8399</v>
      </c>
      <c r="R30" s="2">
        <v>494</v>
      </c>
      <c r="S30" s="2">
        <v>1004</v>
      </c>
      <c r="T30" s="2">
        <v>0</v>
      </c>
      <c r="U30" s="2">
        <v>0</v>
      </c>
      <c r="V30" s="2">
        <v>2722</v>
      </c>
      <c r="W30" s="2">
        <v>26960</v>
      </c>
      <c r="X30" s="2">
        <v>0</v>
      </c>
      <c r="Y30" s="2">
        <v>6334</v>
      </c>
      <c r="Z30" s="2">
        <v>0</v>
      </c>
      <c r="AA30" s="1">
        <f t="shared" si="18"/>
        <v>42697</v>
      </c>
      <c r="AB30" s="13">
        <f t="shared" si="18"/>
        <v>3216</v>
      </c>
      <c r="AC30" s="21">
        <f t="shared" si="19"/>
        <v>45913</v>
      </c>
      <c r="AE30" s="3" t="s">
        <v>15</v>
      </c>
      <c r="AF30" s="2">
        <f t="shared" si="20"/>
        <v>3617.1862126443621</v>
      </c>
      <c r="AG30" s="2">
        <f t="shared" si="15"/>
        <v>3699.3927125506075</v>
      </c>
      <c r="AH30" s="2">
        <f t="shared" si="15"/>
        <v>6699.2131474103589</v>
      </c>
      <c r="AI30" s="2" t="str">
        <f t="shared" si="15"/>
        <v>N.A.</v>
      </c>
      <c r="AJ30" s="2" t="str">
        <f t="shared" si="15"/>
        <v>N.A.</v>
      </c>
      <c r="AK30" s="2">
        <f t="shared" si="15"/>
        <v>6049.5040411462178</v>
      </c>
      <c r="AL30" s="2">
        <f t="shared" si="15"/>
        <v>970.7008160237383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1481.997587652528</v>
      </c>
      <c r="AQ30" s="13">
        <f t="shared" si="15"/>
        <v>5688.5105721393056</v>
      </c>
      <c r="AR30" s="14">
        <f t="shared" si="15"/>
        <v>1776.6449807244135</v>
      </c>
    </row>
    <row r="31" spans="1:44" ht="15" customHeight="1" thickBot="1" x14ac:dyDescent="0.3">
      <c r="A31" s="4" t="s">
        <v>16</v>
      </c>
      <c r="B31" s="2">
        <v>639800747.00000048</v>
      </c>
      <c r="C31" s="2">
        <v>1839152442.0000021</v>
      </c>
      <c r="D31" s="2">
        <v>269887079</v>
      </c>
      <c r="E31" s="2">
        <v>20133150.000000007</v>
      </c>
      <c r="F31" s="2">
        <v>79442760</v>
      </c>
      <c r="G31" s="2">
        <v>184953839.99999985</v>
      </c>
      <c r="H31" s="2">
        <v>381527639.00000036</v>
      </c>
      <c r="I31" s="2">
        <v>122050369.99999996</v>
      </c>
      <c r="J31" s="2">
        <v>0</v>
      </c>
      <c r="K31" s="2"/>
      <c r="L31" s="1">
        <f t="shared" ref="L31" si="21">B31+D31+F31+H31+J31</f>
        <v>1370658225.000001</v>
      </c>
      <c r="M31" s="13">
        <f t="shared" ref="M31" si="22">C31+E31+G31+I31+K31</f>
        <v>2166289802.0000019</v>
      </c>
      <c r="N31" s="21">
        <f t="shared" ref="N31" si="23">L31+M31</f>
        <v>3536948027.0000029</v>
      </c>
      <c r="P31" s="4" t="s">
        <v>16</v>
      </c>
      <c r="Q31" s="2">
        <v>109437</v>
      </c>
      <c r="R31" s="2">
        <v>259914</v>
      </c>
      <c r="S31" s="2">
        <v>32608</v>
      </c>
      <c r="T31" s="2">
        <v>1960</v>
      </c>
      <c r="U31" s="2">
        <v>9386</v>
      </c>
      <c r="V31" s="2">
        <v>21320</v>
      </c>
      <c r="W31" s="2">
        <v>85510</v>
      </c>
      <c r="X31" s="2">
        <v>17661</v>
      </c>
      <c r="Y31" s="2">
        <v>13626</v>
      </c>
      <c r="Z31" s="2">
        <v>0</v>
      </c>
      <c r="AA31" s="1">
        <f t="shared" ref="AA31" si="24">Q31+S31+U31+W31+Y31</f>
        <v>250567</v>
      </c>
      <c r="AB31" s="13">
        <f t="shared" ref="AB31" si="25">R31+T31+V31+X31+Z31</f>
        <v>300855</v>
      </c>
      <c r="AC31" s="14">
        <f t="shared" ref="AC31" si="26">AA31+AB31</f>
        <v>551422</v>
      </c>
      <c r="AE31" s="4" t="s">
        <v>16</v>
      </c>
      <c r="AF31" s="2">
        <f t="shared" si="20"/>
        <v>5846.2928168718117</v>
      </c>
      <c r="AG31" s="2">
        <f t="shared" si="15"/>
        <v>7076.0037627830825</v>
      </c>
      <c r="AH31" s="2">
        <f t="shared" si="15"/>
        <v>8276.7136592247298</v>
      </c>
      <c r="AI31" s="2">
        <f t="shared" si="15"/>
        <v>10272.015306122452</v>
      </c>
      <c r="AJ31" s="2">
        <f t="shared" si="15"/>
        <v>8463.9633496697206</v>
      </c>
      <c r="AK31" s="2">
        <f t="shared" si="15"/>
        <v>8675.1332082551526</v>
      </c>
      <c r="AL31" s="2">
        <f t="shared" si="15"/>
        <v>4461.7897205005302</v>
      </c>
      <c r="AM31" s="2">
        <f t="shared" si="15"/>
        <v>6910.728158088441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5470.226426464782</v>
      </c>
      <c r="AQ31" s="13">
        <f t="shared" ref="AQ31" si="28">IFERROR(M31/AB31, "N.A.")</f>
        <v>7200.444739160067</v>
      </c>
      <c r="AR31" s="14">
        <f t="shared" ref="AR31" si="29">IFERROR(N31/AC31, "N.A.")</f>
        <v>6414.2308921298081</v>
      </c>
    </row>
    <row r="32" spans="1:44" ht="15" customHeight="1" thickBot="1" x14ac:dyDescent="0.3">
      <c r="A32" s="5" t="s">
        <v>0</v>
      </c>
      <c r="B32" s="44">
        <f>B31+C31</f>
        <v>2478953189.0000029</v>
      </c>
      <c r="C32" s="45"/>
      <c r="D32" s="44">
        <f>D31+E31</f>
        <v>290020229</v>
      </c>
      <c r="E32" s="45"/>
      <c r="F32" s="44">
        <f>F31+G31</f>
        <v>264396599.99999985</v>
      </c>
      <c r="G32" s="45"/>
      <c r="H32" s="44">
        <f>H31+I31</f>
        <v>503578009.0000003</v>
      </c>
      <c r="I32" s="45"/>
      <c r="J32" s="44">
        <f>J31+K31</f>
        <v>0</v>
      </c>
      <c r="K32" s="45"/>
      <c r="L32" s="44">
        <f>L31+M31</f>
        <v>3536948027.0000029</v>
      </c>
      <c r="M32" s="46"/>
      <c r="N32" s="22">
        <f>B32+D32+F32+H32+J32</f>
        <v>3536948027.0000033</v>
      </c>
      <c r="P32" s="5" t="s">
        <v>0</v>
      </c>
      <c r="Q32" s="44">
        <f>Q31+R31</f>
        <v>369351</v>
      </c>
      <c r="R32" s="45"/>
      <c r="S32" s="44">
        <f>S31+T31</f>
        <v>34568</v>
      </c>
      <c r="T32" s="45"/>
      <c r="U32" s="44">
        <f>U31+V31</f>
        <v>30706</v>
      </c>
      <c r="V32" s="45"/>
      <c r="W32" s="44">
        <f>W31+X31</f>
        <v>103171</v>
      </c>
      <c r="X32" s="45"/>
      <c r="Y32" s="44">
        <f>Y31+Z31</f>
        <v>13626</v>
      </c>
      <c r="Z32" s="45"/>
      <c r="AA32" s="44">
        <f>AA31+AB31</f>
        <v>551422</v>
      </c>
      <c r="AB32" s="45"/>
      <c r="AC32" s="23">
        <f>Q32+S32+U32+W32+Y32</f>
        <v>551422</v>
      </c>
      <c r="AE32" s="5" t="s">
        <v>0</v>
      </c>
      <c r="AF32" s="24">
        <f>IFERROR(B32/Q32,"N.A.")</f>
        <v>6711.6460737888965</v>
      </c>
      <c r="AG32" s="25"/>
      <c r="AH32" s="24">
        <f>IFERROR(D32/S32,"N.A.")</f>
        <v>8389.846939365887</v>
      </c>
      <c r="AI32" s="25"/>
      <c r="AJ32" s="24">
        <f>IFERROR(F32/U32,"N.A.")</f>
        <v>8610.5842506350509</v>
      </c>
      <c r="AK32" s="25"/>
      <c r="AL32" s="24">
        <f>IFERROR(H32/W32,"N.A.")</f>
        <v>4881.0034699673388</v>
      </c>
      <c r="AM32" s="25"/>
      <c r="AN32" s="24">
        <f>IFERROR(J32/Y32,"N.A.")</f>
        <v>0</v>
      </c>
      <c r="AO32" s="25"/>
      <c r="AP32" s="24">
        <f>IFERROR(L32/AA32,"N.A.")</f>
        <v>6414.2308921298081</v>
      </c>
      <c r="AQ32" s="25"/>
      <c r="AR32" s="16">
        <f>IFERROR(N32/AC32, "N.A.")</f>
        <v>6414.230892129809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35122267.000000007</v>
      </c>
      <c r="C39" s="2"/>
      <c r="D39" s="2">
        <v>14274690.000000002</v>
      </c>
      <c r="E39" s="2"/>
      <c r="F39" s="2">
        <v>24645535.999999996</v>
      </c>
      <c r="G39" s="2"/>
      <c r="H39" s="2">
        <v>153121396.00000003</v>
      </c>
      <c r="I39" s="2"/>
      <c r="J39" s="2">
        <v>0</v>
      </c>
      <c r="K39" s="2"/>
      <c r="L39" s="1">
        <f>B39+D39+F39+H39+J39</f>
        <v>227163889.00000003</v>
      </c>
      <c r="M39" s="13">
        <f>C39+E39+G39+I39+K39</f>
        <v>0</v>
      </c>
      <c r="N39" s="14">
        <f>L39+M39</f>
        <v>227163889.00000003</v>
      </c>
      <c r="P39" s="3" t="s">
        <v>12</v>
      </c>
      <c r="Q39" s="2">
        <v>8731</v>
      </c>
      <c r="R39" s="2">
        <v>0</v>
      </c>
      <c r="S39" s="2">
        <v>2347</v>
      </c>
      <c r="T39" s="2">
        <v>0</v>
      </c>
      <c r="U39" s="2">
        <v>3414</v>
      </c>
      <c r="V39" s="2">
        <v>0</v>
      </c>
      <c r="W39" s="2">
        <v>47457</v>
      </c>
      <c r="X39" s="2">
        <v>0</v>
      </c>
      <c r="Y39" s="2">
        <v>7620</v>
      </c>
      <c r="Z39" s="2">
        <v>0</v>
      </c>
      <c r="AA39" s="1">
        <f>Q39+S39+U39+W39+Y39</f>
        <v>69569</v>
      </c>
      <c r="AB39" s="13">
        <f>R39+T39+V39+X39+Z39</f>
        <v>0</v>
      </c>
      <c r="AC39" s="14">
        <f>AA39+AB39</f>
        <v>69569</v>
      </c>
      <c r="AE39" s="3" t="s">
        <v>12</v>
      </c>
      <c r="AF39" s="2">
        <f>IFERROR(B39/Q39, "N.A.")</f>
        <v>4022.7083953728102</v>
      </c>
      <c r="AG39" s="2" t="str">
        <f t="shared" ref="AG39:AR43" si="30">IFERROR(C39/R39, "N.A.")</f>
        <v>N.A.</v>
      </c>
      <c r="AH39" s="2">
        <f t="shared" si="30"/>
        <v>6082.1005538985946</v>
      </c>
      <c r="AI39" s="2" t="str">
        <f t="shared" si="30"/>
        <v>N.A.</v>
      </c>
      <c r="AJ39" s="2">
        <f t="shared" si="30"/>
        <v>7218.9619214997056</v>
      </c>
      <c r="AK39" s="2" t="str">
        <f t="shared" si="30"/>
        <v>N.A.</v>
      </c>
      <c r="AL39" s="2">
        <f t="shared" si="30"/>
        <v>3226.5291948500753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3265.3033535051536</v>
      </c>
      <c r="AQ39" s="13" t="str">
        <f t="shared" si="30"/>
        <v>N.A.</v>
      </c>
      <c r="AR39" s="14">
        <f t="shared" si="30"/>
        <v>3265.3033535051536</v>
      </c>
    </row>
    <row r="40" spans="1:44" ht="15" customHeight="1" thickBot="1" x14ac:dyDescent="0.3">
      <c r="A40" s="3" t="s">
        <v>13</v>
      </c>
      <c r="B40" s="2">
        <v>117533392</v>
      </c>
      <c r="C40" s="2">
        <v>9861269.9999999981</v>
      </c>
      <c r="D40" s="2">
        <v>1541550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119074942</v>
      </c>
      <c r="M40" s="13">
        <f t="shared" si="31"/>
        <v>9861269.9999999981</v>
      </c>
      <c r="N40" s="14">
        <f t="shared" ref="N40:N42" si="32">L40+M40</f>
        <v>128936212</v>
      </c>
      <c r="P40" s="3" t="s">
        <v>13</v>
      </c>
      <c r="Q40" s="2">
        <v>27594</v>
      </c>
      <c r="R40" s="2">
        <v>2239</v>
      </c>
      <c r="S40" s="2">
        <v>239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27833</v>
      </c>
      <c r="AB40" s="13">
        <f t="shared" si="33"/>
        <v>2239</v>
      </c>
      <c r="AC40" s="14">
        <f t="shared" ref="AC40:AC42" si="34">AA40+AB40</f>
        <v>30072</v>
      </c>
      <c r="AE40" s="3" t="s">
        <v>13</v>
      </c>
      <c r="AF40" s="2">
        <f t="shared" ref="AF40:AF43" si="35">IFERROR(B40/Q40, "N.A.")</f>
        <v>4259.3821845328694</v>
      </c>
      <c r="AG40" s="2">
        <f t="shared" si="30"/>
        <v>4404.3188923626612</v>
      </c>
      <c r="AH40" s="2">
        <f t="shared" si="30"/>
        <v>6450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4278.1928645852049</v>
      </c>
      <c r="AQ40" s="13">
        <f t="shared" si="30"/>
        <v>4404.3188923626612</v>
      </c>
      <c r="AR40" s="14">
        <f t="shared" si="30"/>
        <v>4287.5835328544827</v>
      </c>
    </row>
    <row r="41" spans="1:44" ht="15" customHeight="1" thickBot="1" x14ac:dyDescent="0.3">
      <c r="A41" s="3" t="s">
        <v>14</v>
      </c>
      <c r="B41" s="2">
        <v>232419814</v>
      </c>
      <c r="C41" s="2">
        <v>1047304153.0000005</v>
      </c>
      <c r="D41" s="2">
        <v>17052670</v>
      </c>
      <c r="E41" s="2">
        <v>19212050</v>
      </c>
      <c r="F41" s="2"/>
      <c r="G41" s="2">
        <v>40501599.999999993</v>
      </c>
      <c r="H41" s="2"/>
      <c r="I41" s="2">
        <v>85004670.00000003</v>
      </c>
      <c r="J41" s="2">
        <v>0</v>
      </c>
      <c r="K41" s="2"/>
      <c r="L41" s="1">
        <f t="shared" si="31"/>
        <v>249472484</v>
      </c>
      <c r="M41" s="13">
        <f t="shared" si="31"/>
        <v>1192022473.0000005</v>
      </c>
      <c r="N41" s="14">
        <f t="shared" si="32"/>
        <v>1441494957.0000005</v>
      </c>
      <c r="P41" s="3" t="s">
        <v>14</v>
      </c>
      <c r="Q41" s="2">
        <v>47521</v>
      </c>
      <c r="R41" s="2">
        <v>161030</v>
      </c>
      <c r="S41" s="2">
        <v>3828</v>
      </c>
      <c r="T41" s="2">
        <v>2479</v>
      </c>
      <c r="U41" s="2">
        <v>0</v>
      </c>
      <c r="V41" s="2">
        <v>4728</v>
      </c>
      <c r="W41" s="2">
        <v>0</v>
      </c>
      <c r="X41" s="2">
        <v>11722</v>
      </c>
      <c r="Y41" s="2">
        <v>9386</v>
      </c>
      <c r="Z41" s="2">
        <v>0</v>
      </c>
      <c r="AA41" s="1">
        <f t="shared" si="33"/>
        <v>60735</v>
      </c>
      <c r="AB41" s="13">
        <f t="shared" si="33"/>
        <v>179959</v>
      </c>
      <c r="AC41" s="14">
        <f t="shared" si="34"/>
        <v>240694</v>
      </c>
      <c r="AE41" s="3" t="s">
        <v>14</v>
      </c>
      <c r="AF41" s="2">
        <f t="shared" si="35"/>
        <v>4890.8864291576356</v>
      </c>
      <c r="AG41" s="2">
        <f t="shared" si="30"/>
        <v>6503.7828541265635</v>
      </c>
      <c r="AH41" s="2">
        <f t="shared" si="30"/>
        <v>4454.7204806687569</v>
      </c>
      <c r="AI41" s="2">
        <f t="shared" si="30"/>
        <v>7749.9193223073817</v>
      </c>
      <c r="AJ41" s="2" t="str">
        <f t="shared" si="30"/>
        <v>N.A.</v>
      </c>
      <c r="AK41" s="2">
        <f t="shared" si="30"/>
        <v>8566.3282571912005</v>
      </c>
      <c r="AL41" s="2" t="str">
        <f t="shared" si="30"/>
        <v>N.A.</v>
      </c>
      <c r="AM41" s="2">
        <f t="shared" si="30"/>
        <v>7251.720696126943</v>
      </c>
      <c r="AN41" s="2">
        <f t="shared" si="30"/>
        <v>0</v>
      </c>
      <c r="AO41" s="2" t="str">
        <f t="shared" si="30"/>
        <v>N.A.</v>
      </c>
      <c r="AP41" s="15">
        <f t="shared" si="30"/>
        <v>4107.5571581460445</v>
      </c>
      <c r="AQ41" s="13">
        <f t="shared" si="30"/>
        <v>6623.8558393856401</v>
      </c>
      <c r="AR41" s="14">
        <f t="shared" si="30"/>
        <v>5988.9110530382995</v>
      </c>
    </row>
    <row r="42" spans="1:44" ht="15" customHeight="1" thickBot="1" x14ac:dyDescent="0.3">
      <c r="A42" s="3" t="s">
        <v>15</v>
      </c>
      <c r="B42" s="2">
        <v>1621960</v>
      </c>
      <c r="C42" s="2"/>
      <c r="D42" s="2"/>
      <c r="E42" s="2"/>
      <c r="F42" s="2"/>
      <c r="G42" s="2">
        <v>4881000.0000000009</v>
      </c>
      <c r="H42" s="2">
        <v>2508080</v>
      </c>
      <c r="I42" s="2"/>
      <c r="J42" s="2">
        <v>0</v>
      </c>
      <c r="K42" s="2"/>
      <c r="L42" s="1">
        <f t="shared" si="31"/>
        <v>4130040</v>
      </c>
      <c r="M42" s="13">
        <f t="shared" si="31"/>
        <v>4881000.0000000009</v>
      </c>
      <c r="N42" s="14">
        <f t="shared" si="32"/>
        <v>9011040</v>
      </c>
      <c r="P42" s="3" t="s">
        <v>15</v>
      </c>
      <c r="Q42" s="2">
        <v>419</v>
      </c>
      <c r="R42" s="2">
        <v>0</v>
      </c>
      <c r="S42" s="2">
        <v>0</v>
      </c>
      <c r="T42" s="2">
        <v>0</v>
      </c>
      <c r="U42" s="2">
        <v>0</v>
      </c>
      <c r="V42" s="2">
        <v>617</v>
      </c>
      <c r="W42" s="2">
        <v>1450</v>
      </c>
      <c r="X42" s="2">
        <v>0</v>
      </c>
      <c r="Y42" s="2">
        <v>1215</v>
      </c>
      <c r="Z42" s="2">
        <v>0</v>
      </c>
      <c r="AA42" s="1">
        <f t="shared" si="33"/>
        <v>3084</v>
      </c>
      <c r="AB42" s="13">
        <f t="shared" si="33"/>
        <v>617</v>
      </c>
      <c r="AC42" s="14">
        <f t="shared" si="34"/>
        <v>3701</v>
      </c>
      <c r="AE42" s="3" t="s">
        <v>15</v>
      </c>
      <c r="AF42" s="2">
        <f t="shared" si="35"/>
        <v>3871.0262529832935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7910.8589951377653</v>
      </c>
      <c r="AL42" s="2">
        <f t="shared" si="30"/>
        <v>1729.7103448275861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1339.1828793774318</v>
      </c>
      <c r="AQ42" s="13">
        <f t="shared" si="30"/>
        <v>7910.8589951377653</v>
      </c>
      <c r="AR42" s="14">
        <f t="shared" si="30"/>
        <v>2434.7581734666305</v>
      </c>
    </row>
    <row r="43" spans="1:44" ht="15" customHeight="1" thickBot="1" x14ac:dyDescent="0.3">
      <c r="A43" s="4" t="s">
        <v>16</v>
      </c>
      <c r="B43" s="2">
        <v>386697432.99999988</v>
      </c>
      <c r="C43" s="2">
        <v>1057165423.0000021</v>
      </c>
      <c r="D43" s="2">
        <v>32868910</v>
      </c>
      <c r="E43" s="2">
        <v>19212050</v>
      </c>
      <c r="F43" s="2">
        <v>24645535.999999996</v>
      </c>
      <c r="G43" s="2">
        <v>45382600.000000007</v>
      </c>
      <c r="H43" s="2">
        <v>155629475.99999997</v>
      </c>
      <c r="I43" s="2">
        <v>85004670.00000003</v>
      </c>
      <c r="J43" s="2">
        <v>0</v>
      </c>
      <c r="K43" s="2"/>
      <c r="L43" s="1">
        <f t="shared" ref="L43" si="36">B43+D43+F43+H43+J43</f>
        <v>599841354.99999988</v>
      </c>
      <c r="M43" s="13">
        <f t="shared" ref="M43" si="37">C43+E43+G43+I43+K43</f>
        <v>1206764743.0000021</v>
      </c>
      <c r="N43" s="21">
        <f t="shared" ref="N43" si="38">L43+M43</f>
        <v>1806606098.0000019</v>
      </c>
      <c r="P43" s="4" t="s">
        <v>16</v>
      </c>
      <c r="Q43" s="2">
        <v>84265</v>
      </c>
      <c r="R43" s="2">
        <v>163269</v>
      </c>
      <c r="S43" s="2">
        <v>6414</v>
      </c>
      <c r="T43" s="2">
        <v>2479</v>
      </c>
      <c r="U43" s="2">
        <v>3414</v>
      </c>
      <c r="V43" s="2">
        <v>5345</v>
      </c>
      <c r="W43" s="2">
        <v>48907</v>
      </c>
      <c r="X43" s="2">
        <v>11722</v>
      </c>
      <c r="Y43" s="2">
        <v>18221</v>
      </c>
      <c r="Z43" s="2">
        <v>0</v>
      </c>
      <c r="AA43" s="1">
        <f t="shared" ref="AA43" si="39">Q43+S43+U43+W43+Y43</f>
        <v>161221</v>
      </c>
      <c r="AB43" s="13">
        <f t="shared" ref="AB43" si="40">R43+T43+V43+X43+Z43</f>
        <v>182815</v>
      </c>
      <c r="AC43" s="21">
        <f t="shared" ref="AC43" si="41">AA43+AB43</f>
        <v>344036</v>
      </c>
      <c r="AE43" s="4" t="s">
        <v>16</v>
      </c>
      <c r="AF43" s="2">
        <f t="shared" si="35"/>
        <v>4589.0634664451418</v>
      </c>
      <c r="AG43" s="2">
        <f t="shared" si="30"/>
        <v>6474.9917191873665</v>
      </c>
      <c r="AH43" s="2">
        <f t="shared" si="30"/>
        <v>5124.5572185843466</v>
      </c>
      <c r="AI43" s="2">
        <f t="shared" si="30"/>
        <v>7749.9193223073817</v>
      </c>
      <c r="AJ43" s="2">
        <f t="shared" si="30"/>
        <v>7218.9619214997056</v>
      </c>
      <c r="AK43" s="2">
        <f t="shared" si="30"/>
        <v>8490.664172123481</v>
      </c>
      <c r="AL43" s="2">
        <f t="shared" si="30"/>
        <v>3182.1513484777224</v>
      </c>
      <c r="AM43" s="2">
        <f t="shared" si="30"/>
        <v>7251.720696126943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3720.6155215511621</v>
      </c>
      <c r="AQ43" s="13">
        <f t="shared" ref="AQ43" si="43">IFERROR(M43/AB43, "N.A.")</f>
        <v>6601.0160161912436</v>
      </c>
      <c r="AR43" s="14">
        <f t="shared" ref="AR43" si="44">IFERROR(N43/AC43, "N.A.")</f>
        <v>5251.2123673104034</v>
      </c>
    </row>
    <row r="44" spans="1:44" ht="15" customHeight="1" thickBot="1" x14ac:dyDescent="0.3">
      <c r="A44" s="5" t="s">
        <v>0</v>
      </c>
      <c r="B44" s="44">
        <f>B43+C43</f>
        <v>1443862856.0000019</v>
      </c>
      <c r="C44" s="45"/>
      <c r="D44" s="44">
        <f>D43+E43</f>
        <v>52080960</v>
      </c>
      <c r="E44" s="45"/>
      <c r="F44" s="44">
        <f>F43+G43</f>
        <v>70028136</v>
      </c>
      <c r="G44" s="45"/>
      <c r="H44" s="44">
        <f>H43+I43</f>
        <v>240634146</v>
      </c>
      <c r="I44" s="45"/>
      <c r="J44" s="44">
        <f>J43+K43</f>
        <v>0</v>
      </c>
      <c r="K44" s="45"/>
      <c r="L44" s="44">
        <f>L43+M43</f>
        <v>1806606098.0000019</v>
      </c>
      <c r="M44" s="46"/>
      <c r="N44" s="22">
        <f>B44+D44+F44+H44+J44</f>
        <v>1806606098.0000019</v>
      </c>
      <c r="P44" s="5" t="s">
        <v>0</v>
      </c>
      <c r="Q44" s="44">
        <f>Q43+R43</f>
        <v>247534</v>
      </c>
      <c r="R44" s="45"/>
      <c r="S44" s="44">
        <f>S43+T43</f>
        <v>8893</v>
      </c>
      <c r="T44" s="45"/>
      <c r="U44" s="44">
        <f>U43+V43</f>
        <v>8759</v>
      </c>
      <c r="V44" s="45"/>
      <c r="W44" s="44">
        <f>W43+X43</f>
        <v>60629</v>
      </c>
      <c r="X44" s="45"/>
      <c r="Y44" s="44">
        <f>Y43+Z43</f>
        <v>18221</v>
      </c>
      <c r="Z44" s="45"/>
      <c r="AA44" s="44">
        <f>AA43+AB43</f>
        <v>344036</v>
      </c>
      <c r="AB44" s="46"/>
      <c r="AC44" s="22">
        <f>Q44+S44+U44+W44+Y44</f>
        <v>344036</v>
      </c>
      <c r="AE44" s="5" t="s">
        <v>0</v>
      </c>
      <c r="AF44" s="24">
        <f>IFERROR(B44/Q44,"N.A.")</f>
        <v>5832.9880178076628</v>
      </c>
      <c r="AG44" s="25"/>
      <c r="AH44" s="24">
        <f>IFERROR(D44/S44,"N.A.")</f>
        <v>5856.3994152704372</v>
      </c>
      <c r="AI44" s="25"/>
      <c r="AJ44" s="24">
        <f>IFERROR(F44/U44,"N.A.")</f>
        <v>7994.9921223884003</v>
      </c>
      <c r="AK44" s="25"/>
      <c r="AL44" s="24">
        <f>IFERROR(H44/W44,"N.A.")</f>
        <v>3968.961157201999</v>
      </c>
      <c r="AM44" s="25"/>
      <c r="AN44" s="24">
        <f>IFERROR(J44/Y44,"N.A.")</f>
        <v>0</v>
      </c>
      <c r="AO44" s="25"/>
      <c r="AP44" s="24">
        <f>IFERROR(L44/AA44,"N.A.")</f>
        <v>5251.2123673104034</v>
      </c>
      <c r="AQ44" s="25"/>
      <c r="AR44" s="16">
        <f>IFERROR(N44/AC44, "N.A.")</f>
        <v>5251.2123673104034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10726694</v>
      </c>
      <c r="C15" s="2"/>
      <c r="D15" s="2">
        <v>1062100</v>
      </c>
      <c r="E15" s="2"/>
      <c r="F15" s="2">
        <v>3366900</v>
      </c>
      <c r="G15" s="2"/>
      <c r="H15" s="2">
        <v>29328679.999999996</v>
      </c>
      <c r="I15" s="2"/>
      <c r="J15" s="2">
        <v>0</v>
      </c>
      <c r="K15" s="2"/>
      <c r="L15" s="1">
        <f>B15+D15+F15+H15+J15</f>
        <v>44484374</v>
      </c>
      <c r="M15" s="13">
        <f>C15+E15+G15+I15+K15</f>
        <v>0</v>
      </c>
      <c r="N15" s="14">
        <f>L15+M15</f>
        <v>44484374</v>
      </c>
      <c r="P15" s="3" t="s">
        <v>12</v>
      </c>
      <c r="Q15" s="2">
        <v>2700</v>
      </c>
      <c r="R15" s="2">
        <v>0</v>
      </c>
      <c r="S15" s="2">
        <v>532</v>
      </c>
      <c r="T15" s="2">
        <v>0</v>
      </c>
      <c r="U15" s="2">
        <v>433</v>
      </c>
      <c r="V15" s="2">
        <v>0</v>
      </c>
      <c r="W15" s="2">
        <v>5468</v>
      </c>
      <c r="X15" s="2">
        <v>0</v>
      </c>
      <c r="Y15" s="2">
        <v>736</v>
      </c>
      <c r="Z15" s="2">
        <v>0</v>
      </c>
      <c r="AA15" s="1">
        <f>Q15+S15+U15+W15+Y15</f>
        <v>9869</v>
      </c>
      <c r="AB15" s="13">
        <f>R15+T15+V15+X15+Z15</f>
        <v>0</v>
      </c>
      <c r="AC15" s="14">
        <f>AA15+AB15</f>
        <v>9869</v>
      </c>
      <c r="AE15" s="3" t="s">
        <v>12</v>
      </c>
      <c r="AF15" s="2">
        <f>IFERROR(B15/Q15, "N.A.")</f>
        <v>3972.8496296296298</v>
      </c>
      <c r="AG15" s="2" t="str">
        <f t="shared" ref="AG15:AR19" si="0">IFERROR(C15/R15, "N.A.")</f>
        <v>N.A.</v>
      </c>
      <c r="AH15" s="2">
        <f t="shared" si="0"/>
        <v>1996.4285714285713</v>
      </c>
      <c r="AI15" s="2" t="str">
        <f t="shared" si="0"/>
        <v>N.A.</v>
      </c>
      <c r="AJ15" s="2">
        <f t="shared" si="0"/>
        <v>7775.7505773672056</v>
      </c>
      <c r="AK15" s="2" t="str">
        <f t="shared" si="0"/>
        <v>N.A.</v>
      </c>
      <c r="AL15" s="2">
        <f t="shared" si="0"/>
        <v>5363.6942209217259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4507.4854595197085</v>
      </c>
      <c r="AQ15" s="13" t="str">
        <f t="shared" si="0"/>
        <v>N.A.</v>
      </c>
      <c r="AR15" s="14">
        <f t="shared" si="0"/>
        <v>4507.4854595197085</v>
      </c>
    </row>
    <row r="16" spans="1:44" ht="15" customHeight="1" thickBot="1" x14ac:dyDescent="0.3">
      <c r="A16" s="3" t="s">
        <v>13</v>
      </c>
      <c r="B16" s="2">
        <v>2638566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2638566</v>
      </c>
      <c r="M16" s="13">
        <f t="shared" si="1"/>
        <v>0</v>
      </c>
      <c r="N16" s="14">
        <f t="shared" ref="N16:N18" si="2">L16+M16</f>
        <v>2638566</v>
      </c>
      <c r="P16" s="3" t="s">
        <v>13</v>
      </c>
      <c r="Q16" s="2">
        <v>698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698</v>
      </c>
      <c r="AB16" s="13">
        <f t="shared" si="3"/>
        <v>0</v>
      </c>
      <c r="AC16" s="14">
        <f t="shared" ref="AC16:AC18" si="4">AA16+AB16</f>
        <v>698</v>
      </c>
      <c r="AE16" s="3" t="s">
        <v>13</v>
      </c>
      <c r="AF16" s="2">
        <f t="shared" ref="AF16:AF19" si="5">IFERROR(B16/Q16, "N.A.")</f>
        <v>3780.1805157593121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3780.1805157593121</v>
      </c>
      <c r="AQ16" s="13" t="str">
        <f t="shared" si="0"/>
        <v>N.A.</v>
      </c>
      <c r="AR16" s="14">
        <f t="shared" si="0"/>
        <v>3780.1805157593121</v>
      </c>
    </row>
    <row r="17" spans="1:44" ht="15" customHeight="1" thickBot="1" x14ac:dyDescent="0.3">
      <c r="A17" s="3" t="s">
        <v>14</v>
      </c>
      <c r="B17" s="2">
        <v>19752260.000000007</v>
      </c>
      <c r="C17" s="2">
        <v>81495819.999999985</v>
      </c>
      <c r="D17" s="2">
        <v>686280</v>
      </c>
      <c r="E17" s="2"/>
      <c r="F17" s="2"/>
      <c r="G17" s="2">
        <v>6180000</v>
      </c>
      <c r="H17" s="2"/>
      <c r="I17" s="2">
        <v>10426430</v>
      </c>
      <c r="J17" s="2">
        <v>0</v>
      </c>
      <c r="K17" s="2"/>
      <c r="L17" s="1">
        <f t="shared" si="1"/>
        <v>20438540.000000007</v>
      </c>
      <c r="M17" s="13">
        <f t="shared" si="1"/>
        <v>98102249.999999985</v>
      </c>
      <c r="N17" s="14">
        <f t="shared" si="2"/>
        <v>118540790</v>
      </c>
      <c r="P17" s="3" t="s">
        <v>14</v>
      </c>
      <c r="Q17" s="2">
        <v>3976</v>
      </c>
      <c r="R17" s="2">
        <v>10454</v>
      </c>
      <c r="S17" s="2">
        <v>722</v>
      </c>
      <c r="T17" s="2">
        <v>0</v>
      </c>
      <c r="U17" s="2">
        <v>0</v>
      </c>
      <c r="V17" s="2">
        <v>1236</v>
      </c>
      <c r="W17" s="2">
        <v>0</v>
      </c>
      <c r="X17" s="2">
        <v>2737</v>
      </c>
      <c r="Y17" s="2">
        <v>1856</v>
      </c>
      <c r="Z17" s="2">
        <v>0</v>
      </c>
      <c r="AA17" s="1">
        <f t="shared" si="3"/>
        <v>6554</v>
      </c>
      <c r="AB17" s="13">
        <f t="shared" si="3"/>
        <v>14427</v>
      </c>
      <c r="AC17" s="14">
        <f t="shared" si="4"/>
        <v>20981</v>
      </c>
      <c r="AE17" s="3" t="s">
        <v>14</v>
      </c>
      <c r="AF17" s="2">
        <f t="shared" si="5"/>
        <v>4967.8722334004042</v>
      </c>
      <c r="AG17" s="2">
        <f t="shared" si="0"/>
        <v>7795.6590778649306</v>
      </c>
      <c r="AH17" s="2">
        <f t="shared" si="0"/>
        <v>950.52631578947364</v>
      </c>
      <c r="AI17" s="2" t="str">
        <f t="shared" si="0"/>
        <v>N.A.</v>
      </c>
      <c r="AJ17" s="2" t="str">
        <f t="shared" si="0"/>
        <v>N.A.</v>
      </c>
      <c r="AK17" s="2">
        <f t="shared" si="0"/>
        <v>5000</v>
      </c>
      <c r="AL17" s="2" t="str">
        <f t="shared" si="0"/>
        <v>N.A.</v>
      </c>
      <c r="AM17" s="2">
        <f t="shared" si="0"/>
        <v>3809.4373401534526</v>
      </c>
      <c r="AN17" s="2">
        <f t="shared" si="0"/>
        <v>0</v>
      </c>
      <c r="AO17" s="2" t="str">
        <f t="shared" si="0"/>
        <v>N.A.</v>
      </c>
      <c r="AP17" s="15">
        <f t="shared" si="0"/>
        <v>3118.4833689350025</v>
      </c>
      <c r="AQ17" s="13">
        <f t="shared" si="0"/>
        <v>6799.9064254522764</v>
      </c>
      <c r="AR17" s="14">
        <f t="shared" si="0"/>
        <v>5649.9113483628043</v>
      </c>
    </row>
    <row r="18" spans="1:44" ht="15" customHeight="1" thickBot="1" x14ac:dyDescent="0.3">
      <c r="A18" s="3" t="s">
        <v>15</v>
      </c>
      <c r="B18" s="2">
        <v>3914247</v>
      </c>
      <c r="C18" s="2"/>
      <c r="D18" s="2">
        <v>535350</v>
      </c>
      <c r="E18" s="2"/>
      <c r="F18" s="2"/>
      <c r="G18" s="2">
        <v>0</v>
      </c>
      <c r="H18" s="2">
        <v>3303540</v>
      </c>
      <c r="I18" s="2"/>
      <c r="J18" s="2">
        <v>0</v>
      </c>
      <c r="K18" s="2"/>
      <c r="L18" s="1">
        <f t="shared" si="1"/>
        <v>7753137</v>
      </c>
      <c r="M18" s="13">
        <f t="shared" si="1"/>
        <v>0</v>
      </c>
      <c r="N18" s="14">
        <f t="shared" si="2"/>
        <v>7753137</v>
      </c>
      <c r="P18" s="3" t="s">
        <v>15</v>
      </c>
      <c r="Q18" s="2">
        <v>1407</v>
      </c>
      <c r="R18" s="2">
        <v>0</v>
      </c>
      <c r="S18" s="2">
        <v>166</v>
      </c>
      <c r="T18" s="2">
        <v>0</v>
      </c>
      <c r="U18" s="2">
        <v>0</v>
      </c>
      <c r="V18" s="2">
        <v>209</v>
      </c>
      <c r="W18" s="2">
        <v>8889</v>
      </c>
      <c r="X18" s="2">
        <v>0</v>
      </c>
      <c r="Y18" s="2">
        <v>2433</v>
      </c>
      <c r="Z18" s="2">
        <v>0</v>
      </c>
      <c r="AA18" s="1">
        <f t="shared" si="3"/>
        <v>12895</v>
      </c>
      <c r="AB18" s="13">
        <f t="shared" si="3"/>
        <v>209</v>
      </c>
      <c r="AC18" s="21">
        <f t="shared" si="4"/>
        <v>13104</v>
      </c>
      <c r="AE18" s="3" t="s">
        <v>15</v>
      </c>
      <c r="AF18" s="2">
        <f t="shared" si="5"/>
        <v>2781.9808102345414</v>
      </c>
      <c r="AG18" s="2" t="str">
        <f t="shared" si="0"/>
        <v>N.A.</v>
      </c>
      <c r="AH18" s="2">
        <f t="shared" si="0"/>
        <v>3225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371.6436044549443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601.25141527723929</v>
      </c>
      <c r="AQ18" s="13">
        <f t="shared" si="0"/>
        <v>0</v>
      </c>
      <c r="AR18" s="14">
        <f t="shared" si="0"/>
        <v>591.66185897435901</v>
      </c>
    </row>
    <row r="19" spans="1:44" ht="15" customHeight="1" thickBot="1" x14ac:dyDescent="0.3">
      <c r="A19" s="4" t="s">
        <v>16</v>
      </c>
      <c r="B19" s="2">
        <v>37031767.000000022</v>
      </c>
      <c r="C19" s="2">
        <v>81495819.999999985</v>
      </c>
      <c r="D19" s="2">
        <v>2283729.9999999995</v>
      </c>
      <c r="E19" s="2"/>
      <c r="F19" s="2">
        <v>3366900</v>
      </c>
      <c r="G19" s="2">
        <v>6180000</v>
      </c>
      <c r="H19" s="2">
        <v>32632219.999999989</v>
      </c>
      <c r="I19" s="2">
        <v>10426430</v>
      </c>
      <c r="J19" s="2">
        <v>0</v>
      </c>
      <c r="K19" s="2"/>
      <c r="L19" s="1">
        <f t="shared" ref="L19" si="6">B19+D19+F19+H19+J19</f>
        <v>75314617.000000015</v>
      </c>
      <c r="M19" s="13">
        <f t="shared" ref="M19" si="7">C19+E19+G19+I19+K19</f>
        <v>98102249.999999985</v>
      </c>
      <c r="N19" s="21">
        <f t="shared" ref="N19" si="8">L19+M19</f>
        <v>173416867</v>
      </c>
      <c r="P19" s="4" t="s">
        <v>16</v>
      </c>
      <c r="Q19" s="2">
        <v>8781</v>
      </c>
      <c r="R19" s="2">
        <v>10454</v>
      </c>
      <c r="S19" s="2">
        <v>1420</v>
      </c>
      <c r="T19" s="2">
        <v>0</v>
      </c>
      <c r="U19" s="2">
        <v>433</v>
      </c>
      <c r="V19" s="2">
        <v>1445</v>
      </c>
      <c r="W19" s="2">
        <v>14357</v>
      </c>
      <c r="X19" s="2">
        <v>2737</v>
      </c>
      <c r="Y19" s="2">
        <v>5025</v>
      </c>
      <c r="Z19" s="2">
        <v>0</v>
      </c>
      <c r="AA19" s="1">
        <f t="shared" ref="AA19" si="9">Q19+S19+U19+W19+Y19</f>
        <v>30016</v>
      </c>
      <c r="AB19" s="13">
        <f t="shared" ref="AB19" si="10">R19+T19+V19+X19+Z19</f>
        <v>14636</v>
      </c>
      <c r="AC19" s="14">
        <f t="shared" ref="AC19" si="11">AA19+AB19</f>
        <v>44652</v>
      </c>
      <c r="AE19" s="4" t="s">
        <v>16</v>
      </c>
      <c r="AF19" s="2">
        <f t="shared" si="5"/>
        <v>4217.2607903427879</v>
      </c>
      <c r="AG19" s="2">
        <f t="shared" si="0"/>
        <v>7795.6590778649306</v>
      </c>
      <c r="AH19" s="2">
        <f t="shared" si="0"/>
        <v>1608.2605633802814</v>
      </c>
      <c r="AI19" s="2" t="str">
        <f t="shared" si="0"/>
        <v>N.A.</v>
      </c>
      <c r="AJ19" s="2">
        <f t="shared" si="0"/>
        <v>7775.7505773672056</v>
      </c>
      <c r="AK19" s="2">
        <f t="shared" si="0"/>
        <v>4276.8166089965398</v>
      </c>
      <c r="AL19" s="2">
        <f t="shared" si="0"/>
        <v>2272.9135613289677</v>
      </c>
      <c r="AM19" s="2">
        <f t="shared" si="0"/>
        <v>3809.4373401534526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2509.1490205223886</v>
      </c>
      <c r="AQ19" s="13">
        <f t="shared" ref="AQ19" si="13">IFERROR(M19/AB19, "N.A.")</f>
        <v>6702.8047280677774</v>
      </c>
      <c r="AR19" s="14">
        <f t="shared" ref="AR19" si="14">IFERROR(N19/AC19, "N.A.")</f>
        <v>3883.7424303502644</v>
      </c>
    </row>
    <row r="20" spans="1:44" ht="15" customHeight="1" thickBot="1" x14ac:dyDescent="0.3">
      <c r="A20" s="5" t="s">
        <v>0</v>
      </c>
      <c r="B20" s="44">
        <f>B19+C19</f>
        <v>118527587</v>
      </c>
      <c r="C20" s="45"/>
      <c r="D20" s="44">
        <f>D19+E19</f>
        <v>2283729.9999999995</v>
      </c>
      <c r="E20" s="45"/>
      <c r="F20" s="44">
        <f>F19+G19</f>
        <v>9546900</v>
      </c>
      <c r="G20" s="45"/>
      <c r="H20" s="44">
        <f>H19+I19</f>
        <v>43058649.999999985</v>
      </c>
      <c r="I20" s="45"/>
      <c r="J20" s="44">
        <f>J19+K19</f>
        <v>0</v>
      </c>
      <c r="K20" s="45"/>
      <c r="L20" s="44">
        <f>L19+M19</f>
        <v>173416867</v>
      </c>
      <c r="M20" s="46"/>
      <c r="N20" s="22">
        <f>B20+D20+F20+H20+J20</f>
        <v>173416867</v>
      </c>
      <c r="P20" s="5" t="s">
        <v>0</v>
      </c>
      <c r="Q20" s="44">
        <f>Q19+R19</f>
        <v>19235</v>
      </c>
      <c r="R20" s="45"/>
      <c r="S20" s="44">
        <f>S19+T19</f>
        <v>1420</v>
      </c>
      <c r="T20" s="45"/>
      <c r="U20" s="44">
        <f>U19+V19</f>
        <v>1878</v>
      </c>
      <c r="V20" s="45"/>
      <c r="W20" s="44">
        <f>W19+X19</f>
        <v>17094</v>
      </c>
      <c r="X20" s="45"/>
      <c r="Y20" s="44">
        <f>Y19+Z19</f>
        <v>5025</v>
      </c>
      <c r="Z20" s="45"/>
      <c r="AA20" s="44">
        <f>AA19+AB19</f>
        <v>44652</v>
      </c>
      <c r="AB20" s="45"/>
      <c r="AC20" s="23">
        <f>Q20+S20+U20+W20+Y20</f>
        <v>44652</v>
      </c>
      <c r="AE20" s="5" t="s">
        <v>0</v>
      </c>
      <c r="AF20" s="24">
        <f>IFERROR(B20/Q20,"N.A.")</f>
        <v>6162.0788666493372</v>
      </c>
      <c r="AG20" s="25"/>
      <c r="AH20" s="24">
        <f>IFERROR(D20/S20,"N.A.")</f>
        <v>1608.2605633802814</v>
      </c>
      <c r="AI20" s="25"/>
      <c r="AJ20" s="24">
        <f>IFERROR(F20/U20,"N.A.")</f>
        <v>5083.546325878594</v>
      </c>
      <c r="AK20" s="25"/>
      <c r="AL20" s="24">
        <f>IFERROR(H20/W20,"N.A.")</f>
        <v>2518.9335439335432</v>
      </c>
      <c r="AM20" s="25"/>
      <c r="AN20" s="24">
        <f>IFERROR(J20/Y20,"N.A.")</f>
        <v>0</v>
      </c>
      <c r="AO20" s="25"/>
      <c r="AP20" s="24">
        <f>IFERROR(L20/AA20,"N.A.")</f>
        <v>3883.7424303502644</v>
      </c>
      <c r="AQ20" s="25"/>
      <c r="AR20" s="16">
        <f>IFERROR(N20/AC20, "N.A.")</f>
        <v>3883.7424303502644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10251630</v>
      </c>
      <c r="C27" s="2"/>
      <c r="D27" s="2">
        <v>1062100</v>
      </c>
      <c r="E27" s="2"/>
      <c r="F27" s="2">
        <v>3366900</v>
      </c>
      <c r="G27" s="2"/>
      <c r="H27" s="2">
        <v>21614560</v>
      </c>
      <c r="I27" s="2"/>
      <c r="J27" s="2"/>
      <c r="K27" s="2"/>
      <c r="L27" s="1">
        <f>B27+D27+F27+H27+J27</f>
        <v>36295190</v>
      </c>
      <c r="M27" s="13">
        <f>C27+E27+G27+I27+K27</f>
        <v>0</v>
      </c>
      <c r="N27" s="14">
        <f>L27+M27</f>
        <v>36295190</v>
      </c>
      <c r="P27" s="3" t="s">
        <v>12</v>
      </c>
      <c r="Q27" s="2">
        <v>2258</v>
      </c>
      <c r="R27" s="2">
        <v>0</v>
      </c>
      <c r="S27" s="2">
        <v>532</v>
      </c>
      <c r="T27" s="2">
        <v>0</v>
      </c>
      <c r="U27" s="2">
        <v>433</v>
      </c>
      <c r="V27" s="2">
        <v>0</v>
      </c>
      <c r="W27" s="2">
        <v>2519</v>
      </c>
      <c r="X27" s="2">
        <v>0</v>
      </c>
      <c r="Y27" s="2">
        <v>0</v>
      </c>
      <c r="Z27" s="2">
        <v>0</v>
      </c>
      <c r="AA27" s="1">
        <f>Q27+S27+U27+W27+Y27</f>
        <v>5742</v>
      </c>
      <c r="AB27" s="13">
        <f>R27+T27+V27+X27+Z27</f>
        <v>0</v>
      </c>
      <c r="AC27" s="14">
        <f>AA27+AB27</f>
        <v>5742</v>
      </c>
      <c r="AE27" s="3" t="s">
        <v>12</v>
      </c>
      <c r="AF27" s="2">
        <f>IFERROR(B27/Q27, "N.A.")</f>
        <v>4540.1372896368466</v>
      </c>
      <c r="AG27" s="2" t="str">
        <f t="shared" ref="AG27:AR31" si="15">IFERROR(C27/R27, "N.A.")</f>
        <v>N.A.</v>
      </c>
      <c r="AH27" s="2">
        <f t="shared" si="15"/>
        <v>1996.4285714285713</v>
      </c>
      <c r="AI27" s="2" t="str">
        <f t="shared" si="15"/>
        <v>N.A.</v>
      </c>
      <c r="AJ27" s="2">
        <f t="shared" si="15"/>
        <v>7775.7505773672056</v>
      </c>
      <c r="AK27" s="2" t="str">
        <f t="shared" si="15"/>
        <v>N.A.</v>
      </c>
      <c r="AL27" s="2">
        <f t="shared" si="15"/>
        <v>8580.6113537117908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6321.0013932427728</v>
      </c>
      <c r="AQ27" s="13" t="str">
        <f t="shared" si="15"/>
        <v>N.A.</v>
      </c>
      <c r="AR27" s="14">
        <f t="shared" si="15"/>
        <v>6321.0013932427728</v>
      </c>
    </row>
    <row r="28" spans="1:44" ht="15" customHeight="1" thickBot="1" x14ac:dyDescent="0.3">
      <c r="A28" s="3" t="s">
        <v>13</v>
      </c>
      <c r="B28" s="2">
        <v>228416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228416</v>
      </c>
      <c r="M28" s="13">
        <f t="shared" si="16"/>
        <v>0</v>
      </c>
      <c r="N28" s="14">
        <f t="shared" ref="N28:N30" si="17">L28+M28</f>
        <v>228416</v>
      </c>
      <c r="P28" s="3" t="s">
        <v>13</v>
      </c>
      <c r="Q28" s="2">
        <v>166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166</v>
      </c>
      <c r="AB28" s="13">
        <f t="shared" si="18"/>
        <v>0</v>
      </c>
      <c r="AC28" s="14">
        <f t="shared" ref="AC28:AC30" si="19">AA28+AB28</f>
        <v>166</v>
      </c>
      <c r="AE28" s="3" t="s">
        <v>13</v>
      </c>
      <c r="AF28" s="2">
        <f t="shared" ref="AF28:AF31" si="20">IFERROR(B28/Q28, "N.A.")</f>
        <v>1376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1376</v>
      </c>
      <c r="AQ28" s="13" t="str">
        <f t="shared" si="15"/>
        <v>N.A.</v>
      </c>
      <c r="AR28" s="14">
        <f t="shared" si="15"/>
        <v>1376</v>
      </c>
    </row>
    <row r="29" spans="1:44" ht="15" customHeight="1" thickBot="1" x14ac:dyDescent="0.3">
      <c r="A29" s="3" t="s">
        <v>14</v>
      </c>
      <c r="B29" s="2">
        <v>14382780.000000002</v>
      </c>
      <c r="C29" s="2">
        <v>49900900.000000015</v>
      </c>
      <c r="D29" s="2">
        <v>0</v>
      </c>
      <c r="E29" s="2"/>
      <c r="F29" s="2"/>
      <c r="G29" s="2">
        <v>6180000</v>
      </c>
      <c r="H29" s="2"/>
      <c r="I29" s="2">
        <v>2893380</v>
      </c>
      <c r="J29" s="2">
        <v>0</v>
      </c>
      <c r="K29" s="2"/>
      <c r="L29" s="1">
        <f t="shared" si="16"/>
        <v>14382780.000000002</v>
      </c>
      <c r="M29" s="13">
        <f t="shared" si="16"/>
        <v>58974280.000000015</v>
      </c>
      <c r="N29" s="14">
        <f t="shared" si="17"/>
        <v>73357060.000000015</v>
      </c>
      <c r="P29" s="3" t="s">
        <v>14</v>
      </c>
      <c r="Q29" s="2">
        <v>3039</v>
      </c>
      <c r="R29" s="2">
        <v>5523</v>
      </c>
      <c r="S29" s="2">
        <v>342</v>
      </c>
      <c r="T29" s="2">
        <v>0</v>
      </c>
      <c r="U29" s="2">
        <v>0</v>
      </c>
      <c r="V29" s="2">
        <v>1236</v>
      </c>
      <c r="W29" s="2">
        <v>0</v>
      </c>
      <c r="X29" s="2">
        <v>925</v>
      </c>
      <c r="Y29" s="2">
        <v>800</v>
      </c>
      <c r="Z29" s="2">
        <v>0</v>
      </c>
      <c r="AA29" s="1">
        <f t="shared" si="18"/>
        <v>4181</v>
      </c>
      <c r="AB29" s="13">
        <f t="shared" si="18"/>
        <v>7684</v>
      </c>
      <c r="AC29" s="14">
        <f t="shared" si="19"/>
        <v>11865</v>
      </c>
      <c r="AE29" s="3" t="s">
        <v>14</v>
      </c>
      <c r="AF29" s="2">
        <f t="shared" si="20"/>
        <v>4732.7344521224095</v>
      </c>
      <c r="AG29" s="2">
        <f t="shared" si="15"/>
        <v>9035.107731305452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>
        <f t="shared" si="15"/>
        <v>5000</v>
      </c>
      <c r="AL29" s="2" t="str">
        <f t="shared" si="15"/>
        <v>N.A.</v>
      </c>
      <c r="AM29" s="2">
        <f t="shared" si="15"/>
        <v>3127.9783783783782</v>
      </c>
      <c r="AN29" s="2">
        <f t="shared" si="15"/>
        <v>0</v>
      </c>
      <c r="AO29" s="2" t="str">
        <f t="shared" si="15"/>
        <v>N.A.</v>
      </c>
      <c r="AP29" s="15">
        <f t="shared" si="15"/>
        <v>3440.0334848122461</v>
      </c>
      <c r="AQ29" s="13">
        <f t="shared" si="15"/>
        <v>7674.9453409682474</v>
      </c>
      <c r="AR29" s="14">
        <f t="shared" si="15"/>
        <v>6182.6430678466086</v>
      </c>
    </row>
    <row r="30" spans="1:44" ht="15" customHeight="1" thickBot="1" x14ac:dyDescent="0.3">
      <c r="A30" s="3" t="s">
        <v>15</v>
      </c>
      <c r="B30" s="2">
        <v>3195287</v>
      </c>
      <c r="C30" s="2"/>
      <c r="D30" s="2">
        <v>535350</v>
      </c>
      <c r="E30" s="2"/>
      <c r="F30" s="2"/>
      <c r="G30" s="2">
        <v>0</v>
      </c>
      <c r="H30" s="2">
        <v>2078040</v>
      </c>
      <c r="I30" s="2"/>
      <c r="J30" s="2">
        <v>0</v>
      </c>
      <c r="K30" s="2"/>
      <c r="L30" s="1">
        <f t="shared" si="16"/>
        <v>5808677</v>
      </c>
      <c r="M30" s="13">
        <f t="shared" si="16"/>
        <v>0</v>
      </c>
      <c r="N30" s="14">
        <f t="shared" si="17"/>
        <v>5808677</v>
      </c>
      <c r="P30" s="3" t="s">
        <v>15</v>
      </c>
      <c r="Q30" s="2">
        <v>1198</v>
      </c>
      <c r="R30" s="2">
        <v>0</v>
      </c>
      <c r="S30" s="2">
        <v>166</v>
      </c>
      <c r="T30" s="2">
        <v>0</v>
      </c>
      <c r="U30" s="2">
        <v>0</v>
      </c>
      <c r="V30" s="2">
        <v>209</v>
      </c>
      <c r="W30" s="2">
        <v>8699</v>
      </c>
      <c r="X30" s="2">
        <v>0</v>
      </c>
      <c r="Y30" s="2">
        <v>2251</v>
      </c>
      <c r="Z30" s="2">
        <v>0</v>
      </c>
      <c r="AA30" s="1">
        <f t="shared" si="18"/>
        <v>12314</v>
      </c>
      <c r="AB30" s="13">
        <f t="shared" si="18"/>
        <v>209</v>
      </c>
      <c r="AC30" s="21">
        <f t="shared" si="19"/>
        <v>12523</v>
      </c>
      <c r="AE30" s="3" t="s">
        <v>15</v>
      </c>
      <c r="AF30" s="2">
        <f t="shared" si="20"/>
        <v>2667.1844741235391</v>
      </c>
      <c r="AG30" s="2" t="str">
        <f t="shared" si="15"/>
        <v>N.A.</v>
      </c>
      <c r="AH30" s="2">
        <f t="shared" si="15"/>
        <v>3225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238.88263018737786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471.71325320773104</v>
      </c>
      <c r="AQ30" s="13">
        <f t="shared" si="15"/>
        <v>0</v>
      </c>
      <c r="AR30" s="14">
        <f t="shared" si="15"/>
        <v>463.84069312465067</v>
      </c>
    </row>
    <row r="31" spans="1:44" ht="15" customHeight="1" thickBot="1" x14ac:dyDescent="0.3">
      <c r="A31" s="4" t="s">
        <v>16</v>
      </c>
      <c r="B31" s="2">
        <v>28058112.999999996</v>
      </c>
      <c r="C31" s="2">
        <v>49900900.000000015</v>
      </c>
      <c r="D31" s="2">
        <v>1597449.9999999998</v>
      </c>
      <c r="E31" s="2"/>
      <c r="F31" s="2">
        <v>3366900</v>
      </c>
      <c r="G31" s="2">
        <v>6180000</v>
      </c>
      <c r="H31" s="2">
        <v>23692599.999999993</v>
      </c>
      <c r="I31" s="2">
        <v>2893380</v>
      </c>
      <c r="J31" s="2">
        <v>0</v>
      </c>
      <c r="K31" s="2"/>
      <c r="L31" s="1">
        <f t="shared" ref="L31" si="21">B31+D31+F31+H31+J31</f>
        <v>56715062.999999985</v>
      </c>
      <c r="M31" s="13">
        <f t="shared" ref="M31" si="22">C31+E31+G31+I31+K31</f>
        <v>58974280.000000015</v>
      </c>
      <c r="N31" s="21">
        <f t="shared" ref="N31" si="23">L31+M31</f>
        <v>115689343</v>
      </c>
      <c r="P31" s="4" t="s">
        <v>16</v>
      </c>
      <c r="Q31" s="2">
        <v>6661</v>
      </c>
      <c r="R31" s="2">
        <v>5523</v>
      </c>
      <c r="S31" s="2">
        <v>1040</v>
      </c>
      <c r="T31" s="2">
        <v>0</v>
      </c>
      <c r="U31" s="2">
        <v>433</v>
      </c>
      <c r="V31" s="2">
        <v>1445</v>
      </c>
      <c r="W31" s="2">
        <v>11218</v>
      </c>
      <c r="X31" s="2">
        <v>925</v>
      </c>
      <c r="Y31" s="2">
        <v>3051</v>
      </c>
      <c r="Z31" s="2">
        <v>0</v>
      </c>
      <c r="AA31" s="1">
        <f t="shared" ref="AA31" si="24">Q31+S31+U31+W31+Y31</f>
        <v>22403</v>
      </c>
      <c r="AB31" s="13">
        <f t="shared" ref="AB31" si="25">R31+T31+V31+X31+Z31</f>
        <v>7893</v>
      </c>
      <c r="AC31" s="14">
        <f t="shared" ref="AC31" si="26">AA31+AB31</f>
        <v>30296</v>
      </c>
      <c r="AE31" s="4" t="s">
        <v>16</v>
      </c>
      <c r="AF31" s="2">
        <f t="shared" si="20"/>
        <v>4212.2974027923728</v>
      </c>
      <c r="AG31" s="2">
        <f t="shared" si="15"/>
        <v>9035.107731305452</v>
      </c>
      <c r="AH31" s="2">
        <f t="shared" si="15"/>
        <v>1536.0096153846152</v>
      </c>
      <c r="AI31" s="2" t="str">
        <f t="shared" si="15"/>
        <v>N.A.</v>
      </c>
      <c r="AJ31" s="2">
        <f t="shared" si="15"/>
        <v>7775.7505773672056</v>
      </c>
      <c r="AK31" s="2">
        <f t="shared" si="15"/>
        <v>4276.8166089965398</v>
      </c>
      <c r="AL31" s="2">
        <f t="shared" si="15"/>
        <v>2112.0164022107319</v>
      </c>
      <c r="AM31" s="2">
        <f t="shared" si="15"/>
        <v>3127.9783783783782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2531.583404008391</v>
      </c>
      <c r="AQ31" s="13">
        <f t="shared" ref="AQ31" si="28">IFERROR(M31/AB31, "N.A.")</f>
        <v>7471.719244900547</v>
      </c>
      <c r="AR31" s="14">
        <f t="shared" ref="AR31" si="29">IFERROR(N31/AC31, "N.A.")</f>
        <v>3818.6342421441773</v>
      </c>
    </row>
    <row r="32" spans="1:44" ht="15" customHeight="1" thickBot="1" x14ac:dyDescent="0.3">
      <c r="A32" s="5" t="s">
        <v>0</v>
      </c>
      <c r="B32" s="44">
        <f>B31+C31</f>
        <v>77959013.000000015</v>
      </c>
      <c r="C32" s="45"/>
      <c r="D32" s="44">
        <f>D31+E31</f>
        <v>1597449.9999999998</v>
      </c>
      <c r="E32" s="45"/>
      <c r="F32" s="44">
        <f>F31+G31</f>
        <v>9546900</v>
      </c>
      <c r="G32" s="45"/>
      <c r="H32" s="44">
        <f>H31+I31</f>
        <v>26585979.999999993</v>
      </c>
      <c r="I32" s="45"/>
      <c r="J32" s="44">
        <f>J31+K31</f>
        <v>0</v>
      </c>
      <c r="K32" s="45"/>
      <c r="L32" s="44">
        <f>L31+M31</f>
        <v>115689343</v>
      </c>
      <c r="M32" s="46"/>
      <c r="N32" s="22">
        <f>B32+D32+F32+H32+J32</f>
        <v>115689343</v>
      </c>
      <c r="P32" s="5" t="s">
        <v>0</v>
      </c>
      <c r="Q32" s="44">
        <f>Q31+R31</f>
        <v>12184</v>
      </c>
      <c r="R32" s="45"/>
      <c r="S32" s="44">
        <f>S31+T31</f>
        <v>1040</v>
      </c>
      <c r="T32" s="45"/>
      <c r="U32" s="44">
        <f>U31+V31</f>
        <v>1878</v>
      </c>
      <c r="V32" s="45"/>
      <c r="W32" s="44">
        <f>W31+X31</f>
        <v>12143</v>
      </c>
      <c r="X32" s="45"/>
      <c r="Y32" s="44">
        <f>Y31+Z31</f>
        <v>3051</v>
      </c>
      <c r="Z32" s="45"/>
      <c r="AA32" s="44">
        <f>AA31+AB31</f>
        <v>30296</v>
      </c>
      <c r="AB32" s="45"/>
      <c r="AC32" s="23">
        <f>Q32+S32+U32+W32+Y32</f>
        <v>30296</v>
      </c>
      <c r="AE32" s="5" t="s">
        <v>0</v>
      </c>
      <c r="AF32" s="24">
        <f>IFERROR(B32/Q32,"N.A.")</f>
        <v>6398.474474720947</v>
      </c>
      <c r="AG32" s="25"/>
      <c r="AH32" s="24">
        <f>IFERROR(D32/S32,"N.A.")</f>
        <v>1536.0096153846152</v>
      </c>
      <c r="AI32" s="25"/>
      <c r="AJ32" s="24">
        <f>IFERROR(F32/U32,"N.A.")</f>
        <v>5083.546325878594</v>
      </c>
      <c r="AK32" s="25"/>
      <c r="AL32" s="24">
        <f>IFERROR(H32/W32,"N.A.")</f>
        <v>2189.4078893189485</v>
      </c>
      <c r="AM32" s="25"/>
      <c r="AN32" s="24">
        <f>IFERROR(J32/Y32,"N.A.")</f>
        <v>0</v>
      </c>
      <c r="AO32" s="25"/>
      <c r="AP32" s="24">
        <f>IFERROR(L32/AA32,"N.A.")</f>
        <v>3818.6342421441773</v>
      </c>
      <c r="AQ32" s="25"/>
      <c r="AR32" s="16">
        <f>IFERROR(N32/AC32, "N.A.")</f>
        <v>3818.6342421441773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475064.00000000006</v>
      </c>
      <c r="C39" s="2"/>
      <c r="D39" s="2"/>
      <c r="E39" s="2"/>
      <c r="F39" s="2"/>
      <c r="G39" s="2"/>
      <c r="H39" s="2">
        <v>7714120</v>
      </c>
      <c r="I39" s="2"/>
      <c r="J39" s="2">
        <v>0</v>
      </c>
      <c r="K39" s="2"/>
      <c r="L39" s="1">
        <f>B39+D39+F39+H39+J39</f>
        <v>8189184</v>
      </c>
      <c r="M39" s="13">
        <f>C39+E39+G39+I39+K39</f>
        <v>0</v>
      </c>
      <c r="N39" s="14">
        <f>L39+M39</f>
        <v>8189184</v>
      </c>
      <c r="P39" s="3" t="s">
        <v>12</v>
      </c>
      <c r="Q39" s="2">
        <v>442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2949</v>
      </c>
      <c r="X39" s="2">
        <v>0</v>
      </c>
      <c r="Y39" s="2">
        <v>736</v>
      </c>
      <c r="Z39" s="2">
        <v>0</v>
      </c>
      <c r="AA39" s="1">
        <f>Q39+S39+U39+W39+Y39</f>
        <v>4127</v>
      </c>
      <c r="AB39" s="13">
        <f>R39+T39+V39+X39+Z39</f>
        <v>0</v>
      </c>
      <c r="AC39" s="14">
        <f>AA39+AB39</f>
        <v>4127</v>
      </c>
      <c r="AE39" s="3" t="s">
        <v>12</v>
      </c>
      <c r="AF39" s="2">
        <f>IFERROR(B39/Q39, "N.A.")</f>
        <v>1074.8054298642535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2615.8426585283146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1984.2946450205961</v>
      </c>
      <c r="AQ39" s="13" t="str">
        <f t="shared" si="30"/>
        <v>N.A.</v>
      </c>
      <c r="AR39" s="14">
        <f t="shared" si="30"/>
        <v>1984.2946450205961</v>
      </c>
    </row>
    <row r="40" spans="1:44" ht="15" customHeight="1" thickBot="1" x14ac:dyDescent="0.3">
      <c r="A40" s="3" t="s">
        <v>13</v>
      </c>
      <c r="B40" s="2">
        <v>2410150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2410150</v>
      </c>
      <c r="M40" s="13">
        <f t="shared" si="31"/>
        <v>0</v>
      </c>
      <c r="N40" s="14">
        <f t="shared" ref="N40:N42" si="32">L40+M40</f>
        <v>2410150</v>
      </c>
      <c r="P40" s="3" t="s">
        <v>13</v>
      </c>
      <c r="Q40" s="2">
        <v>532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532</v>
      </c>
      <c r="AB40" s="13">
        <f t="shared" si="33"/>
        <v>0</v>
      </c>
      <c r="AC40" s="14">
        <f t="shared" ref="AC40:AC42" si="34">AA40+AB40</f>
        <v>532</v>
      </c>
      <c r="AE40" s="3" t="s">
        <v>13</v>
      </c>
      <c r="AF40" s="2">
        <f t="shared" ref="AF40:AF43" si="35">IFERROR(B40/Q40, "N.A.")</f>
        <v>4530.3571428571431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4530.3571428571431</v>
      </c>
      <c r="AQ40" s="13" t="str">
        <f t="shared" si="30"/>
        <v>N.A.</v>
      </c>
      <c r="AR40" s="14">
        <f t="shared" si="30"/>
        <v>4530.3571428571431</v>
      </c>
    </row>
    <row r="41" spans="1:44" ht="15" customHeight="1" thickBot="1" x14ac:dyDescent="0.3">
      <c r="A41" s="3" t="s">
        <v>14</v>
      </c>
      <c r="B41" s="2">
        <v>5369479.9999999991</v>
      </c>
      <c r="C41" s="2">
        <v>31594920</v>
      </c>
      <c r="D41" s="2">
        <v>686280</v>
      </c>
      <c r="E41" s="2"/>
      <c r="F41" s="2"/>
      <c r="G41" s="2"/>
      <c r="H41" s="2"/>
      <c r="I41" s="2">
        <v>7533049.9999999981</v>
      </c>
      <c r="J41" s="2">
        <v>0</v>
      </c>
      <c r="K41" s="2"/>
      <c r="L41" s="1">
        <f t="shared" si="31"/>
        <v>6055759.9999999991</v>
      </c>
      <c r="M41" s="13">
        <f t="shared" si="31"/>
        <v>39127970</v>
      </c>
      <c r="N41" s="14">
        <f t="shared" si="32"/>
        <v>45183730</v>
      </c>
      <c r="P41" s="3" t="s">
        <v>14</v>
      </c>
      <c r="Q41" s="2">
        <v>937</v>
      </c>
      <c r="R41" s="2">
        <v>4931</v>
      </c>
      <c r="S41" s="2">
        <v>380</v>
      </c>
      <c r="T41" s="2">
        <v>0</v>
      </c>
      <c r="U41" s="2">
        <v>0</v>
      </c>
      <c r="V41" s="2">
        <v>0</v>
      </c>
      <c r="W41" s="2">
        <v>0</v>
      </c>
      <c r="X41" s="2">
        <v>1812</v>
      </c>
      <c r="Y41" s="2">
        <v>1056</v>
      </c>
      <c r="Z41" s="2">
        <v>0</v>
      </c>
      <c r="AA41" s="1">
        <f t="shared" si="33"/>
        <v>2373</v>
      </c>
      <c r="AB41" s="13">
        <f t="shared" si="33"/>
        <v>6743</v>
      </c>
      <c r="AC41" s="14">
        <f t="shared" si="34"/>
        <v>9116</v>
      </c>
      <c r="AE41" s="3" t="s">
        <v>14</v>
      </c>
      <c r="AF41" s="2">
        <f t="shared" si="35"/>
        <v>5730.5016008537877</v>
      </c>
      <c r="AG41" s="2">
        <f t="shared" si="30"/>
        <v>6407.4062056378016</v>
      </c>
      <c r="AH41" s="2">
        <f t="shared" si="30"/>
        <v>1806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4157.3123620309043</v>
      </c>
      <c r="AN41" s="2">
        <f t="shared" si="30"/>
        <v>0</v>
      </c>
      <c r="AO41" s="2" t="str">
        <f t="shared" si="30"/>
        <v>N.A.</v>
      </c>
      <c r="AP41" s="15">
        <f t="shared" si="30"/>
        <v>2551.9426885798562</v>
      </c>
      <c r="AQ41" s="13">
        <f t="shared" si="30"/>
        <v>5802.7539670769684</v>
      </c>
      <c r="AR41" s="14">
        <f t="shared" si="30"/>
        <v>4956.5302764370335</v>
      </c>
    </row>
    <row r="42" spans="1:44" ht="15" customHeight="1" thickBot="1" x14ac:dyDescent="0.3">
      <c r="A42" s="3" t="s">
        <v>15</v>
      </c>
      <c r="B42" s="2">
        <v>718960</v>
      </c>
      <c r="C42" s="2"/>
      <c r="D42" s="2"/>
      <c r="E42" s="2"/>
      <c r="F42" s="2"/>
      <c r="G42" s="2"/>
      <c r="H42" s="2">
        <v>1225500</v>
      </c>
      <c r="I42" s="2"/>
      <c r="J42" s="2">
        <v>0</v>
      </c>
      <c r="K42" s="2"/>
      <c r="L42" s="1">
        <f t="shared" si="31"/>
        <v>1944460</v>
      </c>
      <c r="M42" s="13">
        <f t="shared" si="31"/>
        <v>0</v>
      </c>
      <c r="N42" s="14">
        <f t="shared" si="32"/>
        <v>1944460</v>
      </c>
      <c r="P42" s="3" t="s">
        <v>15</v>
      </c>
      <c r="Q42" s="2">
        <v>209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190</v>
      </c>
      <c r="X42" s="2">
        <v>0</v>
      </c>
      <c r="Y42" s="2">
        <v>182</v>
      </c>
      <c r="Z42" s="2">
        <v>0</v>
      </c>
      <c r="AA42" s="1">
        <f t="shared" si="33"/>
        <v>581</v>
      </c>
      <c r="AB42" s="13">
        <f t="shared" si="33"/>
        <v>0</v>
      </c>
      <c r="AC42" s="14">
        <f t="shared" si="34"/>
        <v>581</v>
      </c>
      <c r="AE42" s="3" t="s">
        <v>15</v>
      </c>
      <c r="AF42" s="2">
        <f t="shared" si="35"/>
        <v>3440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6450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3346.7469879518071</v>
      </c>
      <c r="AQ42" s="13" t="str">
        <f t="shared" si="30"/>
        <v>N.A.</v>
      </c>
      <c r="AR42" s="14">
        <f t="shared" si="30"/>
        <v>3346.7469879518071</v>
      </c>
    </row>
    <row r="43" spans="1:44" ht="15" customHeight="1" thickBot="1" x14ac:dyDescent="0.3">
      <c r="A43" s="4" t="s">
        <v>16</v>
      </c>
      <c r="B43" s="2">
        <v>8973654</v>
      </c>
      <c r="C43" s="2">
        <v>31594920</v>
      </c>
      <c r="D43" s="2">
        <v>686280</v>
      </c>
      <c r="E43" s="2"/>
      <c r="F43" s="2"/>
      <c r="G43" s="2"/>
      <c r="H43" s="2">
        <v>8939620</v>
      </c>
      <c r="I43" s="2">
        <v>7533049.9999999981</v>
      </c>
      <c r="J43" s="2">
        <v>0</v>
      </c>
      <c r="K43" s="2"/>
      <c r="L43" s="1">
        <f t="shared" ref="L43" si="36">B43+D43+F43+H43+J43</f>
        <v>18599554</v>
      </c>
      <c r="M43" s="13">
        <f t="shared" ref="M43" si="37">C43+E43+G43+I43+K43</f>
        <v>39127970</v>
      </c>
      <c r="N43" s="21">
        <f t="shared" ref="N43" si="38">L43+M43</f>
        <v>57727524</v>
      </c>
      <c r="P43" s="4" t="s">
        <v>16</v>
      </c>
      <c r="Q43" s="2">
        <v>2120</v>
      </c>
      <c r="R43" s="2">
        <v>4931</v>
      </c>
      <c r="S43" s="2">
        <v>380</v>
      </c>
      <c r="T43" s="2">
        <v>0</v>
      </c>
      <c r="U43" s="2">
        <v>0</v>
      </c>
      <c r="V43" s="2">
        <v>0</v>
      </c>
      <c r="W43" s="2">
        <v>3139</v>
      </c>
      <c r="X43" s="2">
        <v>1812</v>
      </c>
      <c r="Y43" s="2">
        <v>1974</v>
      </c>
      <c r="Z43" s="2">
        <v>0</v>
      </c>
      <c r="AA43" s="1">
        <f t="shared" ref="AA43" si="39">Q43+S43+U43+W43+Y43</f>
        <v>7613</v>
      </c>
      <c r="AB43" s="13">
        <f t="shared" ref="AB43" si="40">R43+T43+V43+X43+Z43</f>
        <v>6743</v>
      </c>
      <c r="AC43" s="21">
        <f t="shared" ref="AC43" si="41">AA43+AB43</f>
        <v>14356</v>
      </c>
      <c r="AE43" s="4" t="s">
        <v>16</v>
      </c>
      <c r="AF43" s="2">
        <f t="shared" si="35"/>
        <v>4232.8556603773586</v>
      </c>
      <c r="AG43" s="2">
        <f t="shared" si="30"/>
        <v>6407.4062056378016</v>
      </c>
      <c r="AH43" s="2">
        <f t="shared" si="30"/>
        <v>1806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2847.9197196559412</v>
      </c>
      <c r="AM43" s="2">
        <f t="shared" si="30"/>
        <v>4157.3123620309043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2443.1306974911336</v>
      </c>
      <c r="AQ43" s="13">
        <f t="shared" ref="AQ43" si="43">IFERROR(M43/AB43, "N.A.")</f>
        <v>5802.7539670769684</v>
      </c>
      <c r="AR43" s="14">
        <f t="shared" ref="AR43" si="44">IFERROR(N43/AC43, "N.A.")</f>
        <v>4021.1426581220394</v>
      </c>
    </row>
    <row r="44" spans="1:44" ht="15" customHeight="1" thickBot="1" x14ac:dyDescent="0.3">
      <c r="A44" s="5" t="s">
        <v>0</v>
      </c>
      <c r="B44" s="44">
        <f>B43+C43</f>
        <v>40568574</v>
      </c>
      <c r="C44" s="45"/>
      <c r="D44" s="44">
        <f>D43+E43</f>
        <v>686280</v>
      </c>
      <c r="E44" s="45"/>
      <c r="F44" s="44">
        <f>F43+G43</f>
        <v>0</v>
      </c>
      <c r="G44" s="45"/>
      <c r="H44" s="44">
        <f>H43+I43</f>
        <v>16472669.999999998</v>
      </c>
      <c r="I44" s="45"/>
      <c r="J44" s="44">
        <f>J43+K43</f>
        <v>0</v>
      </c>
      <c r="K44" s="45"/>
      <c r="L44" s="44">
        <f>L43+M43</f>
        <v>57727524</v>
      </c>
      <c r="M44" s="46"/>
      <c r="N44" s="22">
        <f>B44+D44+F44+H44+J44</f>
        <v>57727524</v>
      </c>
      <c r="P44" s="5" t="s">
        <v>0</v>
      </c>
      <c r="Q44" s="44">
        <f>Q43+R43</f>
        <v>7051</v>
      </c>
      <c r="R44" s="45"/>
      <c r="S44" s="44">
        <f>S43+T43</f>
        <v>380</v>
      </c>
      <c r="T44" s="45"/>
      <c r="U44" s="44">
        <f>U43+V43</f>
        <v>0</v>
      </c>
      <c r="V44" s="45"/>
      <c r="W44" s="44">
        <f>W43+X43</f>
        <v>4951</v>
      </c>
      <c r="X44" s="45"/>
      <c r="Y44" s="44">
        <f>Y43+Z43</f>
        <v>1974</v>
      </c>
      <c r="Z44" s="45"/>
      <c r="AA44" s="44">
        <f>AA43+AB43</f>
        <v>14356</v>
      </c>
      <c r="AB44" s="46"/>
      <c r="AC44" s="22">
        <f>Q44+S44+U44+W44+Y44</f>
        <v>14356</v>
      </c>
      <c r="AE44" s="5" t="s">
        <v>0</v>
      </c>
      <c r="AF44" s="24">
        <f>IFERROR(B44/Q44,"N.A.")</f>
        <v>5753.5915472982551</v>
      </c>
      <c r="AG44" s="25"/>
      <c r="AH44" s="24">
        <f>IFERROR(D44/S44,"N.A.")</f>
        <v>1806</v>
      </c>
      <c r="AI44" s="25"/>
      <c r="AJ44" s="24" t="str">
        <f>IFERROR(F44/U44,"N.A.")</f>
        <v>N.A.</v>
      </c>
      <c r="AK44" s="25"/>
      <c r="AL44" s="24">
        <f>IFERROR(H44/W44,"N.A.")</f>
        <v>3327.1399717228837</v>
      </c>
      <c r="AM44" s="25"/>
      <c r="AN44" s="24">
        <f>IFERROR(J44/Y44,"N.A.")</f>
        <v>0</v>
      </c>
      <c r="AO44" s="25"/>
      <c r="AP44" s="24">
        <f>IFERROR(L44/AA44,"N.A.")</f>
        <v>4021.1426581220394</v>
      </c>
      <c r="AQ44" s="25"/>
      <c r="AR44" s="16">
        <f>IFERROR(N44/AC44, "N.A.")</f>
        <v>4021.1426581220394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10637340</v>
      </c>
      <c r="C15" s="2"/>
      <c r="D15" s="2">
        <v>1532520</v>
      </c>
      <c r="E15" s="2"/>
      <c r="F15" s="2">
        <v>6114600</v>
      </c>
      <c r="G15" s="2"/>
      <c r="H15" s="2">
        <v>8540280</v>
      </c>
      <c r="I15" s="2"/>
      <c r="J15" s="2"/>
      <c r="K15" s="2"/>
      <c r="L15" s="1">
        <f>B15+D15+F15+H15+J15</f>
        <v>26824740</v>
      </c>
      <c r="M15" s="13">
        <f>C15+E15+G15+I15+K15</f>
        <v>0</v>
      </c>
      <c r="N15" s="14">
        <f>L15+M15</f>
        <v>26824740</v>
      </c>
      <c r="P15" s="3" t="s">
        <v>12</v>
      </c>
      <c r="Q15" s="2">
        <v>1538</v>
      </c>
      <c r="R15" s="2">
        <v>0</v>
      </c>
      <c r="S15" s="2">
        <v>297</v>
      </c>
      <c r="T15" s="2">
        <v>0</v>
      </c>
      <c r="U15" s="2">
        <v>474</v>
      </c>
      <c r="V15" s="2">
        <v>0</v>
      </c>
      <c r="W15" s="2">
        <v>1425</v>
      </c>
      <c r="X15" s="2">
        <v>0</v>
      </c>
      <c r="Y15" s="2">
        <v>0</v>
      </c>
      <c r="Z15" s="2">
        <v>0</v>
      </c>
      <c r="AA15" s="1">
        <f>Q15+S15+U15+W15+Y15</f>
        <v>3734</v>
      </c>
      <c r="AB15" s="13">
        <f>R15+T15+V15+X15+Z15</f>
        <v>0</v>
      </c>
      <c r="AC15" s="14">
        <f>AA15+AB15</f>
        <v>3734</v>
      </c>
      <c r="AE15" s="3" t="s">
        <v>12</v>
      </c>
      <c r="AF15" s="2">
        <f>IFERROR(B15/Q15, "N.A.")</f>
        <v>6916.3459037711309</v>
      </c>
      <c r="AG15" s="2" t="str">
        <f t="shared" ref="AG15:AR19" si="0">IFERROR(C15/R15, "N.A.")</f>
        <v>N.A.</v>
      </c>
      <c r="AH15" s="2">
        <f t="shared" si="0"/>
        <v>5160</v>
      </c>
      <c r="AI15" s="2" t="str">
        <f t="shared" si="0"/>
        <v>N.A.</v>
      </c>
      <c r="AJ15" s="2">
        <f t="shared" si="0"/>
        <v>12900</v>
      </c>
      <c r="AK15" s="2" t="str">
        <f t="shared" si="0"/>
        <v>N.A.</v>
      </c>
      <c r="AL15" s="2">
        <f t="shared" si="0"/>
        <v>5993.1789473684212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7183.9153722549545</v>
      </c>
      <c r="AQ15" s="13" t="str">
        <f t="shared" si="0"/>
        <v>N.A.</v>
      </c>
      <c r="AR15" s="14">
        <f t="shared" si="0"/>
        <v>7183.9153722549545</v>
      </c>
    </row>
    <row r="16" spans="1:44" ht="15" customHeight="1" thickBot="1" x14ac:dyDescent="0.3">
      <c r="A16" s="3" t="s">
        <v>13</v>
      </c>
      <c r="B16" s="2">
        <v>1544130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1544130</v>
      </c>
      <c r="M16" s="13">
        <f t="shared" si="1"/>
        <v>0</v>
      </c>
      <c r="N16" s="14">
        <f t="shared" ref="N16:N18" si="2">L16+M16</f>
        <v>1544130</v>
      </c>
      <c r="P16" s="3" t="s">
        <v>13</v>
      </c>
      <c r="Q16" s="2">
        <v>472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472</v>
      </c>
      <c r="AB16" s="13">
        <f t="shared" si="3"/>
        <v>0</v>
      </c>
      <c r="AC16" s="14">
        <f t="shared" ref="AC16:AC18" si="4">AA16+AB16</f>
        <v>472</v>
      </c>
      <c r="AE16" s="3" t="s">
        <v>13</v>
      </c>
      <c r="AF16" s="2">
        <f t="shared" ref="AF16:AF19" si="5">IFERROR(B16/Q16, "N.A.")</f>
        <v>3271.4618644067796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3271.4618644067796</v>
      </c>
      <c r="AQ16" s="13" t="str">
        <f t="shared" si="0"/>
        <v>N.A.</v>
      </c>
      <c r="AR16" s="14">
        <f t="shared" si="0"/>
        <v>3271.4618644067796</v>
      </c>
    </row>
    <row r="17" spans="1:44" ht="15" customHeight="1" thickBot="1" x14ac:dyDescent="0.3">
      <c r="A17" s="3" t="s">
        <v>14</v>
      </c>
      <c r="B17" s="2">
        <v>13887370</v>
      </c>
      <c r="C17" s="2">
        <v>29897700</v>
      </c>
      <c r="D17" s="2"/>
      <c r="E17" s="2"/>
      <c r="F17" s="2"/>
      <c r="G17" s="2"/>
      <c r="H17" s="2"/>
      <c r="I17" s="2"/>
      <c r="J17" s="2"/>
      <c r="K17" s="2"/>
      <c r="L17" s="1">
        <f t="shared" si="1"/>
        <v>13887370</v>
      </c>
      <c r="M17" s="13">
        <f t="shared" si="1"/>
        <v>29897700</v>
      </c>
      <c r="N17" s="14">
        <f t="shared" si="2"/>
        <v>43785070</v>
      </c>
      <c r="P17" s="3" t="s">
        <v>14</v>
      </c>
      <c r="Q17" s="2">
        <v>1646</v>
      </c>
      <c r="R17" s="2">
        <v>5005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1646</v>
      </c>
      <c r="AB17" s="13">
        <f t="shared" si="3"/>
        <v>5005</v>
      </c>
      <c r="AC17" s="14">
        <f t="shared" si="4"/>
        <v>6651</v>
      </c>
      <c r="AE17" s="3" t="s">
        <v>14</v>
      </c>
      <c r="AF17" s="2">
        <f t="shared" si="5"/>
        <v>8437.0413122721748</v>
      </c>
      <c r="AG17" s="2">
        <f t="shared" si="0"/>
        <v>5973.5664335664333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8437.0413122721748</v>
      </c>
      <c r="AQ17" s="13">
        <f t="shared" si="0"/>
        <v>5973.5664335664333</v>
      </c>
      <c r="AR17" s="14">
        <f t="shared" si="0"/>
        <v>6583.2310930687117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26068840.000000004</v>
      </c>
      <c r="C19" s="2">
        <v>29897700</v>
      </c>
      <c r="D19" s="2">
        <v>1532520</v>
      </c>
      <c r="E19" s="2"/>
      <c r="F19" s="2">
        <v>6114600</v>
      </c>
      <c r="G19" s="2"/>
      <c r="H19" s="2">
        <v>8540280</v>
      </c>
      <c r="I19" s="2"/>
      <c r="J19" s="2"/>
      <c r="K19" s="2"/>
      <c r="L19" s="1">
        <f t="shared" ref="L19" si="6">B19+D19+F19+H19+J19</f>
        <v>42256240</v>
      </c>
      <c r="M19" s="13">
        <f t="shared" ref="M19" si="7">C19+E19+G19+I19+K19</f>
        <v>29897700</v>
      </c>
      <c r="N19" s="21">
        <f t="shared" ref="N19" si="8">L19+M19</f>
        <v>72153940</v>
      </c>
      <c r="P19" s="4" t="s">
        <v>16</v>
      </c>
      <c r="Q19" s="2">
        <v>3656</v>
      </c>
      <c r="R19" s="2">
        <v>5005</v>
      </c>
      <c r="S19" s="2">
        <v>297</v>
      </c>
      <c r="T19" s="2">
        <v>0</v>
      </c>
      <c r="U19" s="2">
        <v>474</v>
      </c>
      <c r="V19" s="2">
        <v>0</v>
      </c>
      <c r="W19" s="2">
        <v>1425</v>
      </c>
      <c r="X19" s="2">
        <v>0</v>
      </c>
      <c r="Y19" s="2">
        <v>0</v>
      </c>
      <c r="Z19" s="2">
        <v>0</v>
      </c>
      <c r="AA19" s="1">
        <f t="shared" ref="AA19" si="9">Q19+S19+U19+W19+Y19</f>
        <v>5852</v>
      </c>
      <c r="AB19" s="13">
        <f t="shared" ref="AB19" si="10">R19+T19+V19+X19+Z19</f>
        <v>5005</v>
      </c>
      <c r="AC19" s="14">
        <f t="shared" ref="AC19" si="11">AA19+AB19</f>
        <v>10857</v>
      </c>
      <c r="AE19" s="4" t="s">
        <v>16</v>
      </c>
      <c r="AF19" s="2">
        <f t="shared" si="5"/>
        <v>7130.4266958424514</v>
      </c>
      <c r="AG19" s="2">
        <f t="shared" si="0"/>
        <v>5973.5664335664333</v>
      </c>
      <c r="AH19" s="2">
        <f t="shared" si="0"/>
        <v>5160</v>
      </c>
      <c r="AI19" s="2" t="str">
        <f t="shared" si="0"/>
        <v>N.A.</v>
      </c>
      <c r="AJ19" s="2">
        <f t="shared" si="0"/>
        <v>12900</v>
      </c>
      <c r="AK19" s="2" t="str">
        <f t="shared" si="0"/>
        <v>N.A.</v>
      </c>
      <c r="AL19" s="2">
        <f t="shared" si="0"/>
        <v>5993.1789473684212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7220.82023239918</v>
      </c>
      <c r="AQ19" s="13">
        <f t="shared" ref="AQ19" si="13">IFERROR(M19/AB19, "N.A.")</f>
        <v>5973.5664335664333</v>
      </c>
      <c r="AR19" s="14">
        <f t="shared" ref="AR19" si="14">IFERROR(N19/AC19, "N.A.")</f>
        <v>6645.8450769089068</v>
      </c>
    </row>
    <row r="20" spans="1:44" ht="15" customHeight="1" thickBot="1" x14ac:dyDescent="0.3">
      <c r="A20" s="5" t="s">
        <v>0</v>
      </c>
      <c r="B20" s="44">
        <f>B19+C19</f>
        <v>55966540</v>
      </c>
      <c r="C20" s="45"/>
      <c r="D20" s="44">
        <f>D19+E19</f>
        <v>1532520</v>
      </c>
      <c r="E20" s="45"/>
      <c r="F20" s="44">
        <f>F19+G19</f>
        <v>6114600</v>
      </c>
      <c r="G20" s="45"/>
      <c r="H20" s="44">
        <f>H19+I19</f>
        <v>8540280</v>
      </c>
      <c r="I20" s="45"/>
      <c r="J20" s="44">
        <f>J19+K19</f>
        <v>0</v>
      </c>
      <c r="K20" s="45"/>
      <c r="L20" s="44">
        <f>L19+M19</f>
        <v>72153940</v>
      </c>
      <c r="M20" s="46"/>
      <c r="N20" s="22">
        <f>B20+D20+F20+H20+J20</f>
        <v>72153940</v>
      </c>
      <c r="P20" s="5" t="s">
        <v>0</v>
      </c>
      <c r="Q20" s="44">
        <f>Q19+R19</f>
        <v>8661</v>
      </c>
      <c r="R20" s="45"/>
      <c r="S20" s="44">
        <f>S19+T19</f>
        <v>297</v>
      </c>
      <c r="T20" s="45"/>
      <c r="U20" s="44">
        <f>U19+V19</f>
        <v>474</v>
      </c>
      <c r="V20" s="45"/>
      <c r="W20" s="44">
        <f>W19+X19</f>
        <v>1425</v>
      </c>
      <c r="X20" s="45"/>
      <c r="Y20" s="44">
        <f>Y19+Z19</f>
        <v>0</v>
      </c>
      <c r="Z20" s="45"/>
      <c r="AA20" s="44">
        <f>AA19+AB19</f>
        <v>10857</v>
      </c>
      <c r="AB20" s="45"/>
      <c r="AC20" s="23">
        <f>Q20+S20+U20+W20+Y20</f>
        <v>10857</v>
      </c>
      <c r="AE20" s="5" t="s">
        <v>0</v>
      </c>
      <c r="AF20" s="24">
        <f>IFERROR(B20/Q20,"N.A.")</f>
        <v>6461.902782588616</v>
      </c>
      <c r="AG20" s="25"/>
      <c r="AH20" s="24">
        <f>IFERROR(D20/S20,"N.A.")</f>
        <v>5160</v>
      </c>
      <c r="AI20" s="25"/>
      <c r="AJ20" s="24">
        <f>IFERROR(F20/U20,"N.A.")</f>
        <v>12900</v>
      </c>
      <c r="AK20" s="25"/>
      <c r="AL20" s="24">
        <f>IFERROR(H20/W20,"N.A.")</f>
        <v>5993.1789473684212</v>
      </c>
      <c r="AM20" s="25"/>
      <c r="AN20" s="24" t="str">
        <f>IFERROR(J20/Y20,"N.A.")</f>
        <v>N.A.</v>
      </c>
      <c r="AO20" s="25"/>
      <c r="AP20" s="24">
        <f>IFERROR(L20/AA20,"N.A.")</f>
        <v>6645.8450769089068</v>
      </c>
      <c r="AQ20" s="25"/>
      <c r="AR20" s="16">
        <f>IFERROR(N20/AC20, "N.A.")</f>
        <v>6645.8450769089068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10637340</v>
      </c>
      <c r="C27" s="2"/>
      <c r="D27" s="2">
        <v>1532520</v>
      </c>
      <c r="E27" s="2"/>
      <c r="F27" s="2">
        <v>3057300</v>
      </c>
      <c r="G27" s="2"/>
      <c r="H27" s="2">
        <v>8184779.9999999991</v>
      </c>
      <c r="I27" s="2"/>
      <c r="J27" s="2"/>
      <c r="K27" s="2"/>
      <c r="L27" s="1">
        <f>B27+D27+F27+H27+J27</f>
        <v>23411940</v>
      </c>
      <c r="M27" s="13">
        <f>C27+E27+G27+I27+K27</f>
        <v>0</v>
      </c>
      <c r="N27" s="14">
        <f>L27+M27</f>
        <v>23411940</v>
      </c>
      <c r="P27" s="3" t="s">
        <v>12</v>
      </c>
      <c r="Q27" s="2">
        <v>1538</v>
      </c>
      <c r="R27" s="2">
        <v>0</v>
      </c>
      <c r="S27" s="2">
        <v>297</v>
      </c>
      <c r="T27" s="2">
        <v>0</v>
      </c>
      <c r="U27" s="2">
        <v>237</v>
      </c>
      <c r="V27" s="2">
        <v>0</v>
      </c>
      <c r="W27" s="2">
        <v>1188</v>
      </c>
      <c r="X27" s="2">
        <v>0</v>
      </c>
      <c r="Y27" s="2">
        <v>0</v>
      </c>
      <c r="Z27" s="2">
        <v>0</v>
      </c>
      <c r="AA27" s="1">
        <f>Q27+S27+U27+W27+Y27</f>
        <v>3260</v>
      </c>
      <c r="AB27" s="13">
        <f>R27+T27+V27+X27+Z27</f>
        <v>0</v>
      </c>
      <c r="AC27" s="14">
        <f>AA27+AB27</f>
        <v>3260</v>
      </c>
      <c r="AE27" s="3" t="s">
        <v>12</v>
      </c>
      <c r="AF27" s="2">
        <f>IFERROR(B27/Q27, "N.A.")</f>
        <v>6916.3459037711309</v>
      </c>
      <c r="AG27" s="2" t="str">
        <f t="shared" ref="AG27:AR31" si="15">IFERROR(C27/R27, "N.A.")</f>
        <v>N.A.</v>
      </c>
      <c r="AH27" s="2">
        <f t="shared" si="15"/>
        <v>5160</v>
      </c>
      <c r="AI27" s="2" t="str">
        <f t="shared" si="15"/>
        <v>N.A.</v>
      </c>
      <c r="AJ27" s="2">
        <f t="shared" si="15"/>
        <v>12900</v>
      </c>
      <c r="AK27" s="2" t="str">
        <f t="shared" si="15"/>
        <v>N.A.</v>
      </c>
      <c r="AL27" s="2">
        <f t="shared" si="15"/>
        <v>6889.545454545454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7181.5766871165642</v>
      </c>
      <c r="AQ27" s="13" t="str">
        <f t="shared" si="15"/>
        <v>N.A.</v>
      </c>
      <c r="AR27" s="14">
        <f t="shared" si="15"/>
        <v>7181.5766871165642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12358720</v>
      </c>
      <c r="C29" s="2">
        <v>23743700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12358720</v>
      </c>
      <c r="M29" s="13">
        <f t="shared" si="16"/>
        <v>23743700</v>
      </c>
      <c r="N29" s="14">
        <f t="shared" si="17"/>
        <v>36102420</v>
      </c>
      <c r="P29" s="3" t="s">
        <v>14</v>
      </c>
      <c r="Q29" s="2">
        <v>1409</v>
      </c>
      <c r="R29" s="2">
        <v>3619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1409</v>
      </c>
      <c r="AB29" s="13">
        <f t="shared" si="18"/>
        <v>3619</v>
      </c>
      <c r="AC29" s="14">
        <f t="shared" si="19"/>
        <v>5028</v>
      </c>
      <c r="AE29" s="3" t="s">
        <v>14</v>
      </c>
      <c r="AF29" s="2">
        <f t="shared" si="20"/>
        <v>8771.2704045422288</v>
      </c>
      <c r="AG29" s="2">
        <f t="shared" si="15"/>
        <v>6560.8455374412824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8771.2704045422288</v>
      </c>
      <c r="AQ29" s="13">
        <f t="shared" si="15"/>
        <v>6560.8455374412824</v>
      </c>
      <c r="AR29" s="14">
        <f t="shared" si="15"/>
        <v>7180.2744630071602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22996060</v>
      </c>
      <c r="C31" s="2">
        <v>23743700</v>
      </c>
      <c r="D31" s="2">
        <v>1532520</v>
      </c>
      <c r="E31" s="2"/>
      <c r="F31" s="2">
        <v>3057300</v>
      </c>
      <c r="G31" s="2"/>
      <c r="H31" s="2">
        <v>8184779.9999999991</v>
      </c>
      <c r="I31" s="2"/>
      <c r="J31" s="2"/>
      <c r="K31" s="2"/>
      <c r="L31" s="1">
        <f t="shared" ref="L31" si="21">B31+D31+F31+H31+J31</f>
        <v>35770660</v>
      </c>
      <c r="M31" s="13">
        <f t="shared" ref="M31" si="22">C31+E31+G31+I31+K31</f>
        <v>23743700</v>
      </c>
      <c r="N31" s="21">
        <f t="shared" ref="N31" si="23">L31+M31</f>
        <v>59514360</v>
      </c>
      <c r="P31" s="4" t="s">
        <v>16</v>
      </c>
      <c r="Q31" s="2">
        <v>2947</v>
      </c>
      <c r="R31" s="2">
        <v>3619</v>
      </c>
      <c r="S31" s="2">
        <v>297</v>
      </c>
      <c r="T31" s="2">
        <v>0</v>
      </c>
      <c r="U31" s="2">
        <v>237</v>
      </c>
      <c r="V31" s="2">
        <v>0</v>
      </c>
      <c r="W31" s="2">
        <v>1188</v>
      </c>
      <c r="X31" s="2">
        <v>0</v>
      </c>
      <c r="Y31" s="2">
        <v>0</v>
      </c>
      <c r="Z31" s="2">
        <v>0</v>
      </c>
      <c r="AA31" s="1">
        <f t="shared" ref="AA31" si="24">Q31+S31+U31+W31+Y31</f>
        <v>4669</v>
      </c>
      <c r="AB31" s="13">
        <f t="shared" ref="AB31" si="25">R31+T31+V31+X31+Z31</f>
        <v>3619</v>
      </c>
      <c r="AC31" s="14">
        <f t="shared" ref="AC31" si="26">AA31+AB31</f>
        <v>8288</v>
      </c>
      <c r="AE31" s="4" t="s">
        <v>16</v>
      </c>
      <c r="AF31" s="2">
        <f t="shared" si="20"/>
        <v>7803.2100441126568</v>
      </c>
      <c r="AG31" s="2">
        <f t="shared" si="15"/>
        <v>6560.8455374412824</v>
      </c>
      <c r="AH31" s="2">
        <f t="shared" si="15"/>
        <v>5160</v>
      </c>
      <c r="AI31" s="2" t="str">
        <f t="shared" si="15"/>
        <v>N.A.</v>
      </c>
      <c r="AJ31" s="2">
        <f t="shared" si="15"/>
        <v>12900</v>
      </c>
      <c r="AK31" s="2" t="str">
        <f t="shared" si="15"/>
        <v>N.A.</v>
      </c>
      <c r="AL31" s="2">
        <f t="shared" si="15"/>
        <v>6889.545454545454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7661.3107731848359</v>
      </c>
      <c r="AQ31" s="13">
        <f t="shared" ref="AQ31" si="28">IFERROR(M31/AB31, "N.A.")</f>
        <v>6560.8455374412824</v>
      </c>
      <c r="AR31" s="14">
        <f t="shared" ref="AR31" si="29">IFERROR(N31/AC31, "N.A.")</f>
        <v>7180.7866795366799</v>
      </c>
    </row>
    <row r="32" spans="1:44" ht="15" customHeight="1" thickBot="1" x14ac:dyDescent="0.3">
      <c r="A32" s="5" t="s">
        <v>0</v>
      </c>
      <c r="B32" s="44">
        <f>B31+C31</f>
        <v>46739760</v>
      </c>
      <c r="C32" s="45"/>
      <c r="D32" s="44">
        <f>D31+E31</f>
        <v>1532520</v>
      </c>
      <c r="E32" s="45"/>
      <c r="F32" s="44">
        <f>F31+G31</f>
        <v>3057300</v>
      </c>
      <c r="G32" s="45"/>
      <c r="H32" s="44">
        <f>H31+I31</f>
        <v>8184779.9999999991</v>
      </c>
      <c r="I32" s="45"/>
      <c r="J32" s="44">
        <f>J31+K31</f>
        <v>0</v>
      </c>
      <c r="K32" s="45"/>
      <c r="L32" s="44">
        <f>L31+M31</f>
        <v>59514360</v>
      </c>
      <c r="M32" s="46"/>
      <c r="N32" s="22">
        <f>B32+D32+F32+H32+J32</f>
        <v>59514360</v>
      </c>
      <c r="P32" s="5" t="s">
        <v>0</v>
      </c>
      <c r="Q32" s="44">
        <f>Q31+R31</f>
        <v>6566</v>
      </c>
      <c r="R32" s="45"/>
      <c r="S32" s="44">
        <f>S31+T31</f>
        <v>297</v>
      </c>
      <c r="T32" s="45"/>
      <c r="U32" s="44">
        <f>U31+V31</f>
        <v>237</v>
      </c>
      <c r="V32" s="45"/>
      <c r="W32" s="44">
        <f>W31+X31</f>
        <v>1188</v>
      </c>
      <c r="X32" s="45"/>
      <c r="Y32" s="44">
        <f>Y31+Z31</f>
        <v>0</v>
      </c>
      <c r="Z32" s="45"/>
      <c r="AA32" s="44">
        <f>AA31+AB31</f>
        <v>8288</v>
      </c>
      <c r="AB32" s="45"/>
      <c r="AC32" s="23">
        <f>Q32+S32+U32+W32+Y32</f>
        <v>8288</v>
      </c>
      <c r="AE32" s="5" t="s">
        <v>0</v>
      </c>
      <c r="AF32" s="24">
        <f>IFERROR(B32/Q32,"N.A.")</f>
        <v>7118.452634785257</v>
      </c>
      <c r="AG32" s="25"/>
      <c r="AH32" s="24">
        <f>IFERROR(D32/S32,"N.A.")</f>
        <v>5160</v>
      </c>
      <c r="AI32" s="25"/>
      <c r="AJ32" s="24">
        <f>IFERROR(F32/U32,"N.A.")</f>
        <v>12900</v>
      </c>
      <c r="AK32" s="25"/>
      <c r="AL32" s="24">
        <f>IFERROR(H32/W32,"N.A.")</f>
        <v>6889.545454545454</v>
      </c>
      <c r="AM32" s="25"/>
      <c r="AN32" s="24" t="str">
        <f>IFERROR(J32/Y32,"N.A.")</f>
        <v>N.A.</v>
      </c>
      <c r="AO32" s="25"/>
      <c r="AP32" s="24">
        <f>IFERROR(L32/AA32,"N.A.")</f>
        <v>7180.7866795366799</v>
      </c>
      <c r="AQ32" s="25"/>
      <c r="AR32" s="16">
        <f>IFERROR(N32/AC32, "N.A.")</f>
        <v>7180.7866795366799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3057300</v>
      </c>
      <c r="G39" s="2"/>
      <c r="H39" s="2">
        <v>355500</v>
      </c>
      <c r="I39" s="2"/>
      <c r="J39" s="2"/>
      <c r="K39" s="2"/>
      <c r="L39" s="1">
        <f>B39+D39+F39+H39+J39</f>
        <v>3412800</v>
      </c>
      <c r="M39" s="13">
        <f>C39+E39+G39+I39+K39</f>
        <v>0</v>
      </c>
      <c r="N39" s="14">
        <f>L39+M39</f>
        <v>3412800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237</v>
      </c>
      <c r="V39" s="2">
        <v>0</v>
      </c>
      <c r="W39" s="2">
        <v>237</v>
      </c>
      <c r="X39" s="2">
        <v>0</v>
      </c>
      <c r="Y39" s="2">
        <v>0</v>
      </c>
      <c r="Z39" s="2">
        <v>0</v>
      </c>
      <c r="AA39" s="1">
        <f>Q39+S39+U39+W39+Y39</f>
        <v>474</v>
      </c>
      <c r="AB39" s="13">
        <f>R39+T39+V39+X39+Z39</f>
        <v>0</v>
      </c>
      <c r="AC39" s="14">
        <f>AA39+AB39</f>
        <v>474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12900</v>
      </c>
      <c r="AK39" s="2" t="str">
        <f t="shared" si="30"/>
        <v>N.A.</v>
      </c>
      <c r="AL39" s="2">
        <f t="shared" si="30"/>
        <v>1500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7200</v>
      </c>
      <c r="AQ39" s="13" t="str">
        <f t="shared" si="30"/>
        <v>N.A.</v>
      </c>
      <c r="AR39" s="14">
        <f t="shared" si="30"/>
        <v>7200</v>
      </c>
    </row>
    <row r="40" spans="1:44" ht="15" customHeight="1" thickBot="1" x14ac:dyDescent="0.3">
      <c r="A40" s="3" t="s">
        <v>13</v>
      </c>
      <c r="B40" s="2">
        <v>1544130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1544130</v>
      </c>
      <c r="M40" s="13">
        <f t="shared" si="31"/>
        <v>0</v>
      </c>
      <c r="N40" s="14">
        <f t="shared" ref="N40:N42" si="32">L40+M40</f>
        <v>1544130</v>
      </c>
      <c r="P40" s="3" t="s">
        <v>13</v>
      </c>
      <c r="Q40" s="2">
        <v>472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472</v>
      </c>
      <c r="AB40" s="13">
        <f t="shared" si="33"/>
        <v>0</v>
      </c>
      <c r="AC40" s="14">
        <f t="shared" ref="AC40:AC42" si="34">AA40+AB40</f>
        <v>472</v>
      </c>
      <c r="AE40" s="3" t="s">
        <v>13</v>
      </c>
      <c r="AF40" s="2">
        <f t="shared" ref="AF40:AF43" si="35">IFERROR(B40/Q40, "N.A.")</f>
        <v>3271.4618644067796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3271.4618644067796</v>
      </c>
      <c r="AQ40" s="13" t="str">
        <f t="shared" si="30"/>
        <v>N.A.</v>
      </c>
      <c r="AR40" s="14">
        <f t="shared" si="30"/>
        <v>3271.4618644067796</v>
      </c>
    </row>
    <row r="41" spans="1:44" ht="15" customHeight="1" thickBot="1" x14ac:dyDescent="0.3">
      <c r="A41" s="3" t="s">
        <v>14</v>
      </c>
      <c r="B41" s="2">
        <v>1528650</v>
      </c>
      <c r="C41" s="2">
        <v>6154000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1528650</v>
      </c>
      <c r="M41" s="13">
        <f t="shared" si="31"/>
        <v>6154000</v>
      </c>
      <c r="N41" s="14">
        <f t="shared" si="32"/>
        <v>7682650</v>
      </c>
      <c r="P41" s="3" t="s">
        <v>14</v>
      </c>
      <c r="Q41" s="2">
        <v>237</v>
      </c>
      <c r="R41" s="2">
        <v>1386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237</v>
      </c>
      <c r="AB41" s="13">
        <f t="shared" si="33"/>
        <v>1386</v>
      </c>
      <c r="AC41" s="14">
        <f t="shared" si="34"/>
        <v>1623</v>
      </c>
      <c r="AE41" s="3" t="s">
        <v>14</v>
      </c>
      <c r="AF41" s="2">
        <f t="shared" si="35"/>
        <v>6450</v>
      </c>
      <c r="AG41" s="2">
        <f t="shared" si="30"/>
        <v>4440.1154401154399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6450</v>
      </c>
      <c r="AQ41" s="13">
        <f t="shared" si="30"/>
        <v>4440.1154401154399</v>
      </c>
      <c r="AR41" s="14">
        <f t="shared" si="30"/>
        <v>4733.6105976586568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3072780</v>
      </c>
      <c r="C43" s="2">
        <v>6154000</v>
      </c>
      <c r="D43" s="2"/>
      <c r="E43" s="2"/>
      <c r="F43" s="2">
        <v>3057300</v>
      </c>
      <c r="G43" s="2"/>
      <c r="H43" s="2">
        <v>355500</v>
      </c>
      <c r="I43" s="2"/>
      <c r="J43" s="2"/>
      <c r="K43" s="2"/>
      <c r="L43" s="1">
        <f t="shared" ref="L43" si="36">B43+D43+F43+H43+J43</f>
        <v>6485580</v>
      </c>
      <c r="M43" s="13">
        <f t="shared" ref="M43" si="37">C43+E43+G43+I43+K43</f>
        <v>6154000</v>
      </c>
      <c r="N43" s="21">
        <f t="shared" ref="N43" si="38">L43+M43</f>
        <v>12639580</v>
      </c>
      <c r="P43" s="4" t="s">
        <v>16</v>
      </c>
      <c r="Q43" s="2">
        <v>709</v>
      </c>
      <c r="R43" s="2">
        <v>1386</v>
      </c>
      <c r="S43" s="2">
        <v>0</v>
      </c>
      <c r="T43" s="2">
        <v>0</v>
      </c>
      <c r="U43" s="2">
        <v>237</v>
      </c>
      <c r="V43" s="2">
        <v>0</v>
      </c>
      <c r="W43" s="2">
        <v>237</v>
      </c>
      <c r="X43" s="2">
        <v>0</v>
      </c>
      <c r="Y43" s="2">
        <v>0</v>
      </c>
      <c r="Z43" s="2">
        <v>0</v>
      </c>
      <c r="AA43" s="1">
        <f t="shared" ref="AA43" si="39">Q43+S43+U43+W43+Y43</f>
        <v>1183</v>
      </c>
      <c r="AB43" s="13">
        <f t="shared" ref="AB43" si="40">R43+T43+V43+X43+Z43</f>
        <v>1386</v>
      </c>
      <c r="AC43" s="21">
        <f t="shared" ref="AC43" si="41">AA43+AB43</f>
        <v>2569</v>
      </c>
      <c r="AE43" s="4" t="s">
        <v>16</v>
      </c>
      <c r="AF43" s="2">
        <f t="shared" si="35"/>
        <v>4333.9633286318758</v>
      </c>
      <c r="AG43" s="2">
        <f t="shared" si="30"/>
        <v>4440.1154401154399</v>
      </c>
      <c r="AH43" s="2" t="str">
        <f t="shared" si="30"/>
        <v>N.A.</v>
      </c>
      <c r="AI43" s="2" t="str">
        <f t="shared" si="30"/>
        <v>N.A.</v>
      </c>
      <c r="AJ43" s="2">
        <f t="shared" si="30"/>
        <v>12900</v>
      </c>
      <c r="AK43" s="2" t="str">
        <f t="shared" si="30"/>
        <v>N.A.</v>
      </c>
      <c r="AL43" s="2">
        <f t="shared" si="30"/>
        <v>1500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5482.3161453930688</v>
      </c>
      <c r="AQ43" s="13">
        <f t="shared" ref="AQ43" si="43">IFERROR(M43/AB43, "N.A.")</f>
        <v>4440.1154401154399</v>
      </c>
      <c r="AR43" s="14">
        <f t="shared" ref="AR43" si="44">IFERROR(N43/AC43, "N.A.")</f>
        <v>4920.0389256520048</v>
      </c>
    </row>
    <row r="44" spans="1:44" ht="15" customHeight="1" thickBot="1" x14ac:dyDescent="0.3">
      <c r="A44" s="5" t="s">
        <v>0</v>
      </c>
      <c r="B44" s="44">
        <f>B43+C43</f>
        <v>9226780</v>
      </c>
      <c r="C44" s="45"/>
      <c r="D44" s="44">
        <f>D43+E43</f>
        <v>0</v>
      </c>
      <c r="E44" s="45"/>
      <c r="F44" s="44">
        <f>F43+G43</f>
        <v>3057300</v>
      </c>
      <c r="G44" s="45"/>
      <c r="H44" s="44">
        <f>H43+I43</f>
        <v>355500</v>
      </c>
      <c r="I44" s="45"/>
      <c r="J44" s="44">
        <f>J43+K43</f>
        <v>0</v>
      </c>
      <c r="K44" s="45"/>
      <c r="L44" s="44">
        <f>L43+M43</f>
        <v>12639580</v>
      </c>
      <c r="M44" s="46"/>
      <c r="N44" s="22">
        <f>B44+D44+F44+H44+J44</f>
        <v>12639580</v>
      </c>
      <c r="P44" s="5" t="s">
        <v>0</v>
      </c>
      <c r="Q44" s="44">
        <f>Q43+R43</f>
        <v>2095</v>
      </c>
      <c r="R44" s="45"/>
      <c r="S44" s="44">
        <f>S43+T43</f>
        <v>0</v>
      </c>
      <c r="T44" s="45"/>
      <c r="U44" s="44">
        <f>U43+V43</f>
        <v>237</v>
      </c>
      <c r="V44" s="45"/>
      <c r="W44" s="44">
        <f>W43+X43</f>
        <v>237</v>
      </c>
      <c r="X44" s="45"/>
      <c r="Y44" s="44">
        <f>Y43+Z43</f>
        <v>0</v>
      </c>
      <c r="Z44" s="45"/>
      <c r="AA44" s="44">
        <f>AA43+AB43</f>
        <v>2569</v>
      </c>
      <c r="AB44" s="46"/>
      <c r="AC44" s="22">
        <f>Q44+S44+U44+W44+Y44</f>
        <v>2569</v>
      </c>
      <c r="AE44" s="5" t="s">
        <v>0</v>
      </c>
      <c r="AF44" s="24">
        <f>IFERROR(B44/Q44,"N.A.")</f>
        <v>4404.1909307875894</v>
      </c>
      <c r="AG44" s="25"/>
      <c r="AH44" s="24" t="str">
        <f>IFERROR(D44/S44,"N.A.")</f>
        <v>N.A.</v>
      </c>
      <c r="AI44" s="25"/>
      <c r="AJ44" s="24">
        <f>IFERROR(F44/U44,"N.A.")</f>
        <v>12900</v>
      </c>
      <c r="AK44" s="25"/>
      <c r="AL44" s="24">
        <f>IFERROR(H44/W44,"N.A.")</f>
        <v>1500</v>
      </c>
      <c r="AM44" s="25"/>
      <c r="AN44" s="24" t="str">
        <f>IFERROR(J44/Y44,"N.A.")</f>
        <v>N.A.</v>
      </c>
      <c r="AO44" s="25"/>
      <c r="AP44" s="24">
        <f>IFERROR(L44/AA44,"N.A.")</f>
        <v>4920.0389256520048</v>
      </c>
      <c r="AQ44" s="25"/>
      <c r="AR44" s="16">
        <f>IFERROR(N44/AC44, "N.A.")</f>
        <v>4920.0389256520048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27331675</v>
      </c>
      <c r="C15" s="2"/>
      <c r="D15" s="2">
        <v>16089440</v>
      </c>
      <c r="E15" s="2"/>
      <c r="F15" s="2">
        <v>12652319.999999998</v>
      </c>
      <c r="G15" s="2"/>
      <c r="H15" s="2">
        <v>64361264.999999978</v>
      </c>
      <c r="I15" s="2"/>
      <c r="J15" s="2">
        <v>0</v>
      </c>
      <c r="K15" s="2"/>
      <c r="L15" s="1">
        <f>B15+D15+F15+H15+J15</f>
        <v>120434699.99999997</v>
      </c>
      <c r="M15" s="13">
        <f>C15+E15+G15+I15+K15</f>
        <v>0</v>
      </c>
      <c r="N15" s="14">
        <f>L15+M15</f>
        <v>120434699.99999997</v>
      </c>
      <c r="P15" s="3" t="s">
        <v>12</v>
      </c>
      <c r="Q15" s="2">
        <v>6095</v>
      </c>
      <c r="R15" s="2">
        <v>0</v>
      </c>
      <c r="S15" s="2">
        <v>2730</v>
      </c>
      <c r="T15" s="2">
        <v>0</v>
      </c>
      <c r="U15" s="2">
        <v>2427</v>
      </c>
      <c r="V15" s="2">
        <v>0</v>
      </c>
      <c r="W15" s="2">
        <v>17828</v>
      </c>
      <c r="X15" s="2">
        <v>0</v>
      </c>
      <c r="Y15" s="2">
        <v>2790</v>
      </c>
      <c r="Z15" s="2">
        <v>0</v>
      </c>
      <c r="AA15" s="1">
        <f>Q15+S15+U15+W15+Y15</f>
        <v>31870</v>
      </c>
      <c r="AB15" s="13">
        <f>R15+T15+V15+X15+Z15</f>
        <v>0</v>
      </c>
      <c r="AC15" s="14">
        <f>AA15+AB15</f>
        <v>31870</v>
      </c>
      <c r="AE15" s="3" t="s">
        <v>12</v>
      </c>
      <c r="AF15" s="2">
        <f>IFERROR(B15/Q15, "N.A.")</f>
        <v>4484.2780968006564</v>
      </c>
      <c r="AG15" s="2" t="str">
        <f t="shared" ref="AG15:AR19" si="0">IFERROR(C15/R15, "N.A.")</f>
        <v>N.A.</v>
      </c>
      <c r="AH15" s="2">
        <f t="shared" si="0"/>
        <v>5893.5677655677655</v>
      </c>
      <c r="AI15" s="2" t="str">
        <f t="shared" si="0"/>
        <v>N.A.</v>
      </c>
      <c r="AJ15" s="2">
        <f t="shared" si="0"/>
        <v>5213.1520395550051</v>
      </c>
      <c r="AK15" s="2" t="str">
        <f t="shared" si="0"/>
        <v>N.A.</v>
      </c>
      <c r="AL15" s="2">
        <f t="shared" si="0"/>
        <v>3610.1225600179482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3778.9363037339181</v>
      </c>
      <c r="AQ15" s="13" t="str">
        <f t="shared" si="0"/>
        <v>N.A.</v>
      </c>
      <c r="AR15" s="14">
        <f t="shared" si="0"/>
        <v>3778.9363037339181</v>
      </c>
    </row>
    <row r="16" spans="1:44" ht="15" customHeight="1" thickBot="1" x14ac:dyDescent="0.3">
      <c r="A16" s="3" t="s">
        <v>13</v>
      </c>
      <c r="B16" s="2">
        <v>18359790</v>
      </c>
      <c r="C16" s="2">
        <v>3248220</v>
      </c>
      <c r="D16" s="2">
        <v>1541550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19901340</v>
      </c>
      <c r="M16" s="13">
        <f t="shared" si="1"/>
        <v>3248220</v>
      </c>
      <c r="N16" s="14">
        <f t="shared" ref="N16:N18" si="2">L16+M16</f>
        <v>23149560</v>
      </c>
      <c r="P16" s="3" t="s">
        <v>13</v>
      </c>
      <c r="Q16" s="2">
        <v>5257</v>
      </c>
      <c r="R16" s="2">
        <v>721</v>
      </c>
      <c r="S16" s="2">
        <v>239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5496</v>
      </c>
      <c r="AB16" s="13">
        <f t="shared" si="3"/>
        <v>721</v>
      </c>
      <c r="AC16" s="14">
        <f t="shared" ref="AC16:AC18" si="4">AA16+AB16</f>
        <v>6217</v>
      </c>
      <c r="AE16" s="3" t="s">
        <v>13</v>
      </c>
      <c r="AF16" s="2">
        <f t="shared" ref="AF16:AF19" si="5">IFERROR(B16/Q16, "N.A.")</f>
        <v>3492.4462621266885</v>
      </c>
      <c r="AG16" s="2">
        <f t="shared" si="0"/>
        <v>4505.1595006934813</v>
      </c>
      <c r="AH16" s="2">
        <f t="shared" si="0"/>
        <v>6450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3621.0589519650657</v>
      </c>
      <c r="AQ16" s="13">
        <f t="shared" si="0"/>
        <v>4505.1595006934813</v>
      </c>
      <c r="AR16" s="14">
        <f t="shared" si="0"/>
        <v>3723.5901560238058</v>
      </c>
    </row>
    <row r="17" spans="1:44" ht="15" customHeight="1" thickBot="1" x14ac:dyDescent="0.3">
      <c r="A17" s="3" t="s">
        <v>14</v>
      </c>
      <c r="B17" s="2">
        <v>80437868</v>
      </c>
      <c r="C17" s="2">
        <v>392810803.99999982</v>
      </c>
      <c r="D17" s="2">
        <v>19915299.999999996</v>
      </c>
      <c r="E17" s="2"/>
      <c r="F17" s="2"/>
      <c r="G17" s="2">
        <v>39295860</v>
      </c>
      <c r="H17" s="2"/>
      <c r="I17" s="2">
        <v>35185740</v>
      </c>
      <c r="J17" s="2">
        <v>0</v>
      </c>
      <c r="K17" s="2"/>
      <c r="L17" s="1">
        <f t="shared" si="1"/>
        <v>100353168</v>
      </c>
      <c r="M17" s="13">
        <f t="shared" si="1"/>
        <v>467292403.99999982</v>
      </c>
      <c r="N17" s="14">
        <f t="shared" si="2"/>
        <v>567645571.99999976</v>
      </c>
      <c r="P17" s="3" t="s">
        <v>14</v>
      </c>
      <c r="Q17" s="2">
        <v>18910</v>
      </c>
      <c r="R17" s="2">
        <v>54243</v>
      </c>
      <c r="S17" s="2">
        <v>2812</v>
      </c>
      <c r="T17" s="2">
        <v>0</v>
      </c>
      <c r="U17" s="2">
        <v>0</v>
      </c>
      <c r="V17" s="2">
        <v>5082</v>
      </c>
      <c r="W17" s="2">
        <v>0</v>
      </c>
      <c r="X17" s="2">
        <v>4972</v>
      </c>
      <c r="Y17" s="2">
        <v>4944</v>
      </c>
      <c r="Z17" s="2">
        <v>0</v>
      </c>
      <c r="AA17" s="1">
        <f t="shared" si="3"/>
        <v>26666</v>
      </c>
      <c r="AB17" s="13">
        <f t="shared" si="3"/>
        <v>64297</v>
      </c>
      <c r="AC17" s="14">
        <f t="shared" si="4"/>
        <v>90963</v>
      </c>
      <c r="AE17" s="3" t="s">
        <v>14</v>
      </c>
      <c r="AF17" s="2">
        <f t="shared" si="5"/>
        <v>4253.7212057112638</v>
      </c>
      <c r="AG17" s="2">
        <f t="shared" si="0"/>
        <v>7241.6865586342901</v>
      </c>
      <c r="AH17" s="2">
        <f t="shared" si="0"/>
        <v>7082.2546230440958</v>
      </c>
      <c r="AI17" s="2" t="str">
        <f t="shared" si="0"/>
        <v>N.A.</v>
      </c>
      <c r="AJ17" s="2" t="str">
        <f t="shared" si="0"/>
        <v>N.A.</v>
      </c>
      <c r="AK17" s="2">
        <f t="shared" si="0"/>
        <v>7732.3612750885477</v>
      </c>
      <c r="AL17" s="2" t="str">
        <f t="shared" si="0"/>
        <v>N.A.</v>
      </c>
      <c r="AM17" s="2">
        <f t="shared" si="0"/>
        <v>7076.777956556718</v>
      </c>
      <c r="AN17" s="2">
        <f t="shared" si="0"/>
        <v>0</v>
      </c>
      <c r="AO17" s="2" t="str">
        <f t="shared" si="0"/>
        <v>N.A.</v>
      </c>
      <c r="AP17" s="15">
        <f t="shared" si="0"/>
        <v>3763.3378834470864</v>
      </c>
      <c r="AQ17" s="13">
        <f t="shared" si="0"/>
        <v>7267.717063004492</v>
      </c>
      <c r="AR17" s="14">
        <f t="shared" si="0"/>
        <v>6240.4007343645189</v>
      </c>
    </row>
    <row r="18" spans="1:44" ht="15" customHeight="1" thickBot="1" x14ac:dyDescent="0.3">
      <c r="A18" s="3" t="s">
        <v>15</v>
      </c>
      <c r="B18" s="2">
        <v>10656955.000000002</v>
      </c>
      <c r="C18" s="2">
        <v>1827500</v>
      </c>
      <c r="D18" s="2"/>
      <c r="E18" s="2"/>
      <c r="F18" s="2"/>
      <c r="G18" s="2">
        <v>8943249.9999999981</v>
      </c>
      <c r="H18" s="2">
        <v>3096960</v>
      </c>
      <c r="I18" s="2"/>
      <c r="J18" s="2">
        <v>0</v>
      </c>
      <c r="K18" s="2"/>
      <c r="L18" s="1">
        <f t="shared" si="1"/>
        <v>13753915.000000002</v>
      </c>
      <c r="M18" s="13">
        <f t="shared" si="1"/>
        <v>10770749.999999998</v>
      </c>
      <c r="N18" s="14">
        <f t="shared" si="2"/>
        <v>24524665</v>
      </c>
      <c r="P18" s="3" t="s">
        <v>15</v>
      </c>
      <c r="Q18" s="2">
        <v>2730</v>
      </c>
      <c r="R18" s="2">
        <v>375</v>
      </c>
      <c r="S18" s="2">
        <v>0</v>
      </c>
      <c r="T18" s="2">
        <v>0</v>
      </c>
      <c r="U18" s="2">
        <v>0</v>
      </c>
      <c r="V18" s="2">
        <v>1362</v>
      </c>
      <c r="W18" s="2">
        <v>3881</v>
      </c>
      <c r="X18" s="2">
        <v>0</v>
      </c>
      <c r="Y18" s="2">
        <v>460</v>
      </c>
      <c r="Z18" s="2">
        <v>0</v>
      </c>
      <c r="AA18" s="1">
        <f t="shared" si="3"/>
        <v>7071</v>
      </c>
      <c r="AB18" s="13">
        <f t="shared" si="3"/>
        <v>1737</v>
      </c>
      <c r="AC18" s="21">
        <f t="shared" si="4"/>
        <v>8808</v>
      </c>
      <c r="AE18" s="3" t="s">
        <v>15</v>
      </c>
      <c r="AF18" s="2">
        <f t="shared" si="5"/>
        <v>3903.6465201465207</v>
      </c>
      <c r="AG18" s="2">
        <f t="shared" si="0"/>
        <v>4873.333333333333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6566.2628487518341</v>
      </c>
      <c r="AL18" s="2">
        <f t="shared" si="0"/>
        <v>797.97990208709098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1945.1159666242402</v>
      </c>
      <c r="AQ18" s="13">
        <f t="shared" si="0"/>
        <v>6200.7772020725379</v>
      </c>
      <c r="AR18" s="14">
        <f t="shared" si="0"/>
        <v>2784.3625113533153</v>
      </c>
    </row>
    <row r="19" spans="1:44" ht="15" customHeight="1" thickBot="1" x14ac:dyDescent="0.3">
      <c r="A19" s="4" t="s">
        <v>16</v>
      </c>
      <c r="B19" s="2">
        <v>136786288.00000006</v>
      </c>
      <c r="C19" s="2">
        <v>397886523.99999982</v>
      </c>
      <c r="D19" s="2">
        <v>37546290</v>
      </c>
      <c r="E19" s="2"/>
      <c r="F19" s="2">
        <v>12652319.999999998</v>
      </c>
      <c r="G19" s="2">
        <v>48239110</v>
      </c>
      <c r="H19" s="2">
        <v>67458224.999999985</v>
      </c>
      <c r="I19" s="2">
        <v>35185740</v>
      </c>
      <c r="J19" s="2">
        <v>0</v>
      </c>
      <c r="K19" s="2"/>
      <c r="L19" s="1">
        <f t="shared" ref="L19" si="6">B19+D19+F19+H19+J19</f>
        <v>254443123.00000006</v>
      </c>
      <c r="M19" s="13">
        <f t="shared" ref="M19" si="7">C19+E19+G19+I19+K19</f>
        <v>481311373.99999982</v>
      </c>
      <c r="N19" s="21">
        <f t="shared" ref="N19" si="8">L19+M19</f>
        <v>735754496.99999988</v>
      </c>
      <c r="P19" s="4" t="s">
        <v>16</v>
      </c>
      <c r="Q19" s="2">
        <v>32992</v>
      </c>
      <c r="R19" s="2">
        <v>55339</v>
      </c>
      <c r="S19" s="2">
        <v>5781</v>
      </c>
      <c r="T19" s="2">
        <v>0</v>
      </c>
      <c r="U19" s="2">
        <v>2427</v>
      </c>
      <c r="V19" s="2">
        <v>6444</v>
      </c>
      <c r="W19" s="2">
        <v>21709</v>
      </c>
      <c r="X19" s="2">
        <v>4972</v>
      </c>
      <c r="Y19" s="2">
        <v>8194</v>
      </c>
      <c r="Z19" s="2">
        <v>0</v>
      </c>
      <c r="AA19" s="1">
        <f t="shared" ref="AA19" si="9">Q19+S19+U19+W19+Y19</f>
        <v>71103</v>
      </c>
      <c r="AB19" s="13">
        <f t="shared" ref="AB19" si="10">R19+T19+V19+X19+Z19</f>
        <v>66755</v>
      </c>
      <c r="AC19" s="14">
        <f t="shared" ref="AC19" si="11">AA19+AB19</f>
        <v>137858</v>
      </c>
      <c r="AE19" s="4" t="s">
        <v>16</v>
      </c>
      <c r="AF19" s="2">
        <f t="shared" si="5"/>
        <v>4146.0441319107676</v>
      </c>
      <c r="AG19" s="2">
        <f t="shared" si="0"/>
        <v>7189.9839895914238</v>
      </c>
      <c r="AH19" s="2">
        <f t="shared" si="0"/>
        <v>6494.7742605085623</v>
      </c>
      <c r="AI19" s="2" t="str">
        <f t="shared" si="0"/>
        <v>N.A.</v>
      </c>
      <c r="AJ19" s="2">
        <f t="shared" si="0"/>
        <v>5213.1520395550051</v>
      </c>
      <c r="AK19" s="2">
        <f t="shared" si="0"/>
        <v>7485.8954065797643</v>
      </c>
      <c r="AL19" s="2">
        <f t="shared" si="0"/>
        <v>3107.3851858676117</v>
      </c>
      <c r="AM19" s="2">
        <f t="shared" si="0"/>
        <v>7076.777956556718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3578.5145915080948</v>
      </c>
      <c r="AQ19" s="13">
        <f t="shared" ref="AQ19" si="13">IFERROR(M19/AB19, "N.A.")</f>
        <v>7210.1172047037644</v>
      </c>
      <c r="AR19" s="14">
        <f t="shared" ref="AR19" si="14">IFERROR(N19/AC19, "N.A.")</f>
        <v>5337.046069143611</v>
      </c>
    </row>
    <row r="20" spans="1:44" ht="15" customHeight="1" thickBot="1" x14ac:dyDescent="0.3">
      <c r="A20" s="5" t="s">
        <v>0</v>
      </c>
      <c r="B20" s="44">
        <f>B19+C19</f>
        <v>534672811.99999988</v>
      </c>
      <c r="C20" s="45"/>
      <c r="D20" s="44">
        <f>D19+E19</f>
        <v>37546290</v>
      </c>
      <c r="E20" s="45"/>
      <c r="F20" s="44">
        <f>F19+G19</f>
        <v>60891430</v>
      </c>
      <c r="G20" s="45"/>
      <c r="H20" s="44">
        <f>H19+I19</f>
        <v>102643964.99999999</v>
      </c>
      <c r="I20" s="45"/>
      <c r="J20" s="44">
        <f>J19+K19</f>
        <v>0</v>
      </c>
      <c r="K20" s="45"/>
      <c r="L20" s="44">
        <f>L19+M19</f>
        <v>735754496.99999988</v>
      </c>
      <c r="M20" s="46"/>
      <c r="N20" s="22">
        <f>B20+D20+F20+H20+J20</f>
        <v>735754496.99999988</v>
      </c>
      <c r="P20" s="5" t="s">
        <v>0</v>
      </c>
      <c r="Q20" s="44">
        <f>Q19+R19</f>
        <v>88331</v>
      </c>
      <c r="R20" s="45"/>
      <c r="S20" s="44">
        <f>S19+T19</f>
        <v>5781</v>
      </c>
      <c r="T20" s="45"/>
      <c r="U20" s="44">
        <f>U19+V19</f>
        <v>8871</v>
      </c>
      <c r="V20" s="45"/>
      <c r="W20" s="44">
        <f>W19+X19</f>
        <v>26681</v>
      </c>
      <c r="X20" s="45"/>
      <c r="Y20" s="44">
        <f>Y19+Z19</f>
        <v>8194</v>
      </c>
      <c r="Z20" s="45"/>
      <c r="AA20" s="44">
        <f>AA19+AB19</f>
        <v>137858</v>
      </c>
      <c r="AB20" s="45"/>
      <c r="AC20" s="23">
        <f>Q20+S20+U20+W20+Y20</f>
        <v>137858</v>
      </c>
      <c r="AE20" s="5" t="s">
        <v>0</v>
      </c>
      <c r="AF20" s="24">
        <f>IFERROR(B20/Q20,"N.A.")</f>
        <v>6053.05965063228</v>
      </c>
      <c r="AG20" s="25"/>
      <c r="AH20" s="24">
        <f>IFERROR(D20/S20,"N.A.")</f>
        <v>6494.7742605085623</v>
      </c>
      <c r="AI20" s="25"/>
      <c r="AJ20" s="24">
        <f>IFERROR(F20/U20,"N.A.")</f>
        <v>6864.0998760004513</v>
      </c>
      <c r="AK20" s="25"/>
      <c r="AL20" s="24">
        <f>IFERROR(H20/W20,"N.A.")</f>
        <v>3847.0808815261789</v>
      </c>
      <c r="AM20" s="25"/>
      <c r="AN20" s="24">
        <f>IFERROR(J20/Y20,"N.A.")</f>
        <v>0</v>
      </c>
      <c r="AO20" s="25"/>
      <c r="AP20" s="24">
        <f>IFERROR(L20/AA20,"N.A.")</f>
        <v>5337.046069143611</v>
      </c>
      <c r="AQ20" s="25"/>
      <c r="AR20" s="16">
        <f>IFERROR(N20/AC20, "N.A.")</f>
        <v>5337.046069143611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21640310</v>
      </c>
      <c r="C27" s="2"/>
      <c r="D27" s="2">
        <v>14121440</v>
      </c>
      <c r="E27" s="2"/>
      <c r="F27" s="2">
        <v>12310469.999999998</v>
      </c>
      <c r="G27" s="2"/>
      <c r="H27" s="2">
        <v>42643028.000000007</v>
      </c>
      <c r="I27" s="2"/>
      <c r="J27" s="2">
        <v>0</v>
      </c>
      <c r="K27" s="2"/>
      <c r="L27" s="1">
        <f>B27+D27+F27+H27+J27</f>
        <v>90715248</v>
      </c>
      <c r="M27" s="13">
        <f>C27+E27+G27+I27+K27</f>
        <v>0</v>
      </c>
      <c r="N27" s="14">
        <f>L27+M27</f>
        <v>90715248</v>
      </c>
      <c r="P27" s="3" t="s">
        <v>12</v>
      </c>
      <c r="Q27" s="2">
        <v>4315</v>
      </c>
      <c r="R27" s="2">
        <v>0</v>
      </c>
      <c r="S27" s="2">
        <v>2402</v>
      </c>
      <c r="T27" s="2">
        <v>0</v>
      </c>
      <c r="U27" s="2">
        <v>2224</v>
      </c>
      <c r="V27" s="2">
        <v>0</v>
      </c>
      <c r="W27" s="2">
        <v>10471</v>
      </c>
      <c r="X27" s="2">
        <v>0</v>
      </c>
      <c r="Y27" s="2">
        <v>772</v>
      </c>
      <c r="Z27" s="2">
        <v>0</v>
      </c>
      <c r="AA27" s="1">
        <f>Q27+S27+U27+W27+Y27</f>
        <v>20184</v>
      </c>
      <c r="AB27" s="13">
        <f>R27+T27+V27+X27+Z27</f>
        <v>0</v>
      </c>
      <c r="AC27" s="14">
        <f>AA27+AB27</f>
        <v>20184</v>
      </c>
      <c r="AE27" s="3" t="s">
        <v>12</v>
      </c>
      <c r="AF27" s="2">
        <f>IFERROR(B27/Q27, "N.A.")</f>
        <v>5015.1355735805328</v>
      </c>
      <c r="AG27" s="2" t="str">
        <f t="shared" ref="AG27:AR31" si="15">IFERROR(C27/R27, "N.A.")</f>
        <v>N.A.</v>
      </c>
      <c r="AH27" s="2">
        <f t="shared" si="15"/>
        <v>5879.0341382181514</v>
      </c>
      <c r="AI27" s="2" t="str">
        <f t="shared" si="15"/>
        <v>N.A.</v>
      </c>
      <c r="AJ27" s="2">
        <f t="shared" si="15"/>
        <v>5535.2832733812938</v>
      </c>
      <c r="AK27" s="2" t="str">
        <f t="shared" si="15"/>
        <v>N.A.</v>
      </c>
      <c r="AL27" s="2">
        <f t="shared" si="15"/>
        <v>4072.4885875274576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4494.4137931034484</v>
      </c>
      <c r="AQ27" s="13" t="str">
        <f t="shared" si="15"/>
        <v>N.A.</v>
      </c>
      <c r="AR27" s="14">
        <f t="shared" si="15"/>
        <v>4494.4137931034484</v>
      </c>
    </row>
    <row r="28" spans="1:44" ht="15" customHeight="1" thickBot="1" x14ac:dyDescent="0.3">
      <c r="A28" s="3" t="s">
        <v>13</v>
      </c>
      <c r="B28" s="2">
        <v>7193940</v>
      </c>
      <c r="C28" s="2">
        <v>531480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7193940</v>
      </c>
      <c r="M28" s="13">
        <f t="shared" si="16"/>
        <v>531480</v>
      </c>
      <c r="N28" s="14">
        <f t="shared" ref="N28:N30" si="17">L28+M28</f>
        <v>7725420</v>
      </c>
      <c r="P28" s="3" t="s">
        <v>13</v>
      </c>
      <c r="Q28" s="2">
        <v>1403</v>
      </c>
      <c r="R28" s="2">
        <v>103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1403</v>
      </c>
      <c r="AB28" s="13">
        <f t="shared" si="18"/>
        <v>103</v>
      </c>
      <c r="AC28" s="14">
        <f t="shared" ref="AC28:AC30" si="19">AA28+AB28</f>
        <v>1506</v>
      </c>
      <c r="AE28" s="3" t="s">
        <v>13</v>
      </c>
      <c r="AF28" s="2">
        <f t="shared" ref="AF28:AF31" si="20">IFERROR(B28/Q28, "N.A.")</f>
        <v>5127.5409836065573</v>
      </c>
      <c r="AG28" s="2">
        <f t="shared" si="15"/>
        <v>5160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5127.5409836065573</v>
      </c>
      <c r="AQ28" s="13">
        <f t="shared" si="15"/>
        <v>5160</v>
      </c>
      <c r="AR28" s="14">
        <f t="shared" si="15"/>
        <v>5129.7609561752988</v>
      </c>
    </row>
    <row r="29" spans="1:44" ht="15" customHeight="1" thickBot="1" x14ac:dyDescent="0.3">
      <c r="A29" s="3" t="s">
        <v>14</v>
      </c>
      <c r="B29" s="2">
        <v>46151627.999999985</v>
      </c>
      <c r="C29" s="2">
        <v>222352464</v>
      </c>
      <c r="D29" s="2">
        <v>18133780</v>
      </c>
      <c r="E29" s="2"/>
      <c r="F29" s="2"/>
      <c r="G29" s="2">
        <v>21297250.000000007</v>
      </c>
      <c r="H29" s="2"/>
      <c r="I29" s="2">
        <v>28757379.999999993</v>
      </c>
      <c r="J29" s="2">
        <v>0</v>
      </c>
      <c r="K29" s="2"/>
      <c r="L29" s="1">
        <f t="shared" si="16"/>
        <v>64285407.999999985</v>
      </c>
      <c r="M29" s="13">
        <f t="shared" si="16"/>
        <v>272407094</v>
      </c>
      <c r="N29" s="14">
        <f t="shared" si="17"/>
        <v>336692502</v>
      </c>
      <c r="P29" s="3" t="s">
        <v>14</v>
      </c>
      <c r="Q29" s="2">
        <v>10489</v>
      </c>
      <c r="R29" s="2">
        <v>31007</v>
      </c>
      <c r="S29" s="2">
        <v>2484</v>
      </c>
      <c r="T29" s="2">
        <v>0</v>
      </c>
      <c r="U29" s="2">
        <v>0</v>
      </c>
      <c r="V29" s="2">
        <v>3674</v>
      </c>
      <c r="W29" s="2">
        <v>0</v>
      </c>
      <c r="X29" s="2">
        <v>2709</v>
      </c>
      <c r="Y29" s="2">
        <v>1791</v>
      </c>
      <c r="Z29" s="2">
        <v>0</v>
      </c>
      <c r="AA29" s="1">
        <f t="shared" si="18"/>
        <v>14764</v>
      </c>
      <c r="AB29" s="13">
        <f t="shared" si="18"/>
        <v>37390</v>
      </c>
      <c r="AC29" s="14">
        <f t="shared" si="19"/>
        <v>52154</v>
      </c>
      <c r="AE29" s="3" t="s">
        <v>14</v>
      </c>
      <c r="AF29" s="2">
        <f t="shared" si="20"/>
        <v>4400.0026694632461</v>
      </c>
      <c r="AG29" s="2">
        <f t="shared" si="15"/>
        <v>7171.0408617408975</v>
      </c>
      <c r="AH29" s="2">
        <f t="shared" si="15"/>
        <v>7300.2334943639289</v>
      </c>
      <c r="AI29" s="2" t="str">
        <f t="shared" si="15"/>
        <v>N.A.</v>
      </c>
      <c r="AJ29" s="2" t="str">
        <f t="shared" si="15"/>
        <v>N.A.</v>
      </c>
      <c r="AK29" s="2">
        <f t="shared" si="15"/>
        <v>5796.747414262386</v>
      </c>
      <c r="AL29" s="2" t="str">
        <f t="shared" si="15"/>
        <v>N.A.</v>
      </c>
      <c r="AM29" s="2">
        <f t="shared" si="15"/>
        <v>10615.496493170909</v>
      </c>
      <c r="AN29" s="2">
        <f t="shared" si="15"/>
        <v>0</v>
      </c>
      <c r="AO29" s="2" t="str">
        <f t="shared" si="15"/>
        <v>N.A.</v>
      </c>
      <c r="AP29" s="15">
        <f t="shared" si="15"/>
        <v>4354.1999458141418</v>
      </c>
      <c r="AQ29" s="13">
        <f t="shared" si="15"/>
        <v>7285.5601497726666</v>
      </c>
      <c r="AR29" s="14">
        <f t="shared" si="15"/>
        <v>6455.7368945814324</v>
      </c>
    </row>
    <row r="30" spans="1:44" ht="15" customHeight="1" thickBot="1" x14ac:dyDescent="0.3">
      <c r="A30" s="3" t="s">
        <v>15</v>
      </c>
      <c r="B30" s="2">
        <v>10656955.000000002</v>
      </c>
      <c r="C30" s="2">
        <v>1827500</v>
      </c>
      <c r="D30" s="2"/>
      <c r="E30" s="2"/>
      <c r="F30" s="2"/>
      <c r="G30" s="2">
        <v>7674250.0000000009</v>
      </c>
      <c r="H30" s="2">
        <v>2967960</v>
      </c>
      <c r="I30" s="2"/>
      <c r="J30" s="2">
        <v>0</v>
      </c>
      <c r="K30" s="2"/>
      <c r="L30" s="1">
        <f t="shared" si="16"/>
        <v>13624915.000000002</v>
      </c>
      <c r="M30" s="13">
        <f t="shared" si="16"/>
        <v>9501750</v>
      </c>
      <c r="N30" s="14">
        <f t="shared" si="17"/>
        <v>23126665</v>
      </c>
      <c r="P30" s="3" t="s">
        <v>15</v>
      </c>
      <c r="Q30" s="2">
        <v>2730</v>
      </c>
      <c r="R30" s="2">
        <v>375</v>
      </c>
      <c r="S30" s="2">
        <v>0</v>
      </c>
      <c r="T30" s="2">
        <v>0</v>
      </c>
      <c r="U30" s="2">
        <v>0</v>
      </c>
      <c r="V30" s="2">
        <v>955</v>
      </c>
      <c r="W30" s="2">
        <v>3761</v>
      </c>
      <c r="X30" s="2">
        <v>0</v>
      </c>
      <c r="Y30" s="2">
        <v>460</v>
      </c>
      <c r="Z30" s="2">
        <v>0</v>
      </c>
      <c r="AA30" s="1">
        <f t="shared" si="18"/>
        <v>6951</v>
      </c>
      <c r="AB30" s="13">
        <f t="shared" si="18"/>
        <v>1330</v>
      </c>
      <c r="AC30" s="21">
        <f t="shared" si="19"/>
        <v>8281</v>
      </c>
      <c r="AE30" s="3" t="s">
        <v>15</v>
      </c>
      <c r="AF30" s="2">
        <f t="shared" si="20"/>
        <v>3903.6465201465207</v>
      </c>
      <c r="AG30" s="2">
        <f t="shared" si="15"/>
        <v>4873.333333333333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8035.8638743455504</v>
      </c>
      <c r="AL30" s="2">
        <f t="shared" si="15"/>
        <v>789.14118585482584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1960.1373903035537</v>
      </c>
      <c r="AQ30" s="13">
        <f t="shared" si="15"/>
        <v>7144.1729323308273</v>
      </c>
      <c r="AR30" s="14">
        <f t="shared" si="15"/>
        <v>2792.7381958700639</v>
      </c>
    </row>
    <row r="31" spans="1:44" ht="15" customHeight="1" thickBot="1" x14ac:dyDescent="0.3">
      <c r="A31" s="4" t="s">
        <v>16</v>
      </c>
      <c r="B31" s="2">
        <v>85642832.999999985</v>
      </c>
      <c r="C31" s="2">
        <v>224711444.00000006</v>
      </c>
      <c r="D31" s="2">
        <v>32255219.999999996</v>
      </c>
      <c r="E31" s="2"/>
      <c r="F31" s="2">
        <v>12310469.999999998</v>
      </c>
      <c r="G31" s="2">
        <v>28971500.000000004</v>
      </c>
      <c r="H31" s="2">
        <v>45610988.000000007</v>
      </c>
      <c r="I31" s="2">
        <v>28757379.999999993</v>
      </c>
      <c r="J31" s="2">
        <v>0</v>
      </c>
      <c r="K31" s="2"/>
      <c r="L31" s="1">
        <f t="shared" ref="L31" si="21">B31+D31+F31+H31+J31</f>
        <v>175819511</v>
      </c>
      <c r="M31" s="13">
        <f t="shared" ref="M31" si="22">C31+E31+G31+I31+K31</f>
        <v>282440324.00000006</v>
      </c>
      <c r="N31" s="21">
        <f t="shared" ref="N31" si="23">L31+M31</f>
        <v>458259835.00000006</v>
      </c>
      <c r="P31" s="4" t="s">
        <v>16</v>
      </c>
      <c r="Q31" s="2">
        <v>18937</v>
      </c>
      <c r="R31" s="2">
        <v>31485</v>
      </c>
      <c r="S31" s="2">
        <v>4886</v>
      </c>
      <c r="T31" s="2">
        <v>0</v>
      </c>
      <c r="U31" s="2">
        <v>2224</v>
      </c>
      <c r="V31" s="2">
        <v>4629</v>
      </c>
      <c r="W31" s="2">
        <v>14232</v>
      </c>
      <c r="X31" s="2">
        <v>2709</v>
      </c>
      <c r="Y31" s="2">
        <v>3023</v>
      </c>
      <c r="Z31" s="2">
        <v>0</v>
      </c>
      <c r="AA31" s="1">
        <f t="shared" ref="AA31" si="24">Q31+S31+U31+W31+Y31</f>
        <v>43302</v>
      </c>
      <c r="AB31" s="13">
        <f t="shared" ref="AB31" si="25">R31+T31+V31+X31+Z31</f>
        <v>38823</v>
      </c>
      <c r="AC31" s="14">
        <f t="shared" ref="AC31" si="26">AA31+AB31</f>
        <v>82125</v>
      </c>
      <c r="AE31" s="4" t="s">
        <v>16</v>
      </c>
      <c r="AF31" s="2">
        <f t="shared" si="20"/>
        <v>4522.5132280720272</v>
      </c>
      <c r="AG31" s="2">
        <f t="shared" si="15"/>
        <v>7137.0952517071637</v>
      </c>
      <c r="AH31" s="2">
        <f t="shared" si="15"/>
        <v>6601.5595579205883</v>
      </c>
      <c r="AI31" s="2" t="str">
        <f t="shared" si="15"/>
        <v>N.A.</v>
      </c>
      <c r="AJ31" s="2">
        <f t="shared" si="15"/>
        <v>5535.2832733812938</v>
      </c>
      <c r="AK31" s="2">
        <f t="shared" si="15"/>
        <v>6258.6951825448268</v>
      </c>
      <c r="AL31" s="2">
        <f t="shared" si="15"/>
        <v>3204.8192804946602</v>
      </c>
      <c r="AM31" s="2">
        <f t="shared" si="15"/>
        <v>10615.496493170909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4060.3092466860653</v>
      </c>
      <c r="AQ31" s="13">
        <f t="shared" ref="AQ31" si="28">IFERROR(M31/AB31, "N.A.")</f>
        <v>7275.0772480230808</v>
      </c>
      <c r="AR31" s="14">
        <f t="shared" ref="AR31" si="29">IFERROR(N31/AC31, "N.A.")</f>
        <v>5580.0284322678854</v>
      </c>
    </row>
    <row r="32" spans="1:44" ht="15" customHeight="1" thickBot="1" x14ac:dyDescent="0.3">
      <c r="A32" s="5" t="s">
        <v>0</v>
      </c>
      <c r="B32" s="44">
        <f>B31+C31</f>
        <v>310354277.00000006</v>
      </c>
      <c r="C32" s="45"/>
      <c r="D32" s="44">
        <f>D31+E31</f>
        <v>32255219.999999996</v>
      </c>
      <c r="E32" s="45"/>
      <c r="F32" s="44">
        <f>F31+G31</f>
        <v>41281970</v>
      </c>
      <c r="G32" s="45"/>
      <c r="H32" s="44">
        <f>H31+I31</f>
        <v>74368368</v>
      </c>
      <c r="I32" s="45"/>
      <c r="J32" s="44">
        <f>J31+K31</f>
        <v>0</v>
      </c>
      <c r="K32" s="45"/>
      <c r="L32" s="44">
        <f>L31+M31</f>
        <v>458259835.00000006</v>
      </c>
      <c r="M32" s="46"/>
      <c r="N32" s="22">
        <f>B32+D32+F32+H32+J32</f>
        <v>458259835.00000006</v>
      </c>
      <c r="P32" s="5" t="s">
        <v>0</v>
      </c>
      <c r="Q32" s="44">
        <f>Q31+R31</f>
        <v>50422</v>
      </c>
      <c r="R32" s="45"/>
      <c r="S32" s="44">
        <f>S31+T31</f>
        <v>4886</v>
      </c>
      <c r="T32" s="45"/>
      <c r="U32" s="44">
        <f>U31+V31</f>
        <v>6853</v>
      </c>
      <c r="V32" s="45"/>
      <c r="W32" s="44">
        <f>W31+X31</f>
        <v>16941</v>
      </c>
      <c r="X32" s="45"/>
      <c r="Y32" s="44">
        <f>Y31+Z31</f>
        <v>3023</v>
      </c>
      <c r="Z32" s="45"/>
      <c r="AA32" s="44">
        <f>AA31+AB31</f>
        <v>82125</v>
      </c>
      <c r="AB32" s="45"/>
      <c r="AC32" s="23">
        <f>Q32+S32+U32+W32+Y32</f>
        <v>82125</v>
      </c>
      <c r="AE32" s="5" t="s">
        <v>0</v>
      </c>
      <c r="AF32" s="24">
        <f>IFERROR(B32/Q32,"N.A.")</f>
        <v>6155.1361905517442</v>
      </c>
      <c r="AG32" s="25"/>
      <c r="AH32" s="24">
        <f>IFERROR(D32/S32,"N.A.")</f>
        <v>6601.5595579205883</v>
      </c>
      <c r="AI32" s="25"/>
      <c r="AJ32" s="24">
        <f>IFERROR(F32/U32,"N.A.")</f>
        <v>6023.9267474098933</v>
      </c>
      <c r="AK32" s="25"/>
      <c r="AL32" s="24">
        <f>IFERROR(H32/W32,"N.A.")</f>
        <v>4389.8452275544541</v>
      </c>
      <c r="AM32" s="25"/>
      <c r="AN32" s="24">
        <f>IFERROR(J32/Y32,"N.A.")</f>
        <v>0</v>
      </c>
      <c r="AO32" s="25"/>
      <c r="AP32" s="24">
        <f>IFERROR(L32/AA32,"N.A.")</f>
        <v>5580.0284322678854</v>
      </c>
      <c r="AQ32" s="25"/>
      <c r="AR32" s="16">
        <f>IFERROR(N32/AC32, "N.A.")</f>
        <v>5580.0284322678854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5691365</v>
      </c>
      <c r="C39" s="2"/>
      <c r="D39" s="2">
        <v>1968000</v>
      </c>
      <c r="E39" s="2"/>
      <c r="F39" s="2">
        <v>341850</v>
      </c>
      <c r="G39" s="2"/>
      <c r="H39" s="2">
        <v>21718236.999999996</v>
      </c>
      <c r="I39" s="2"/>
      <c r="J39" s="2">
        <v>0</v>
      </c>
      <c r="K39" s="2"/>
      <c r="L39" s="1">
        <f>B39+D39+F39+H39+J39</f>
        <v>29719451.999999996</v>
      </c>
      <c r="M39" s="13">
        <f>C39+E39+G39+I39+K39</f>
        <v>0</v>
      </c>
      <c r="N39" s="14">
        <f>L39+M39</f>
        <v>29719451.999999996</v>
      </c>
      <c r="P39" s="3" t="s">
        <v>12</v>
      </c>
      <c r="Q39" s="2">
        <v>1780</v>
      </c>
      <c r="R39" s="2">
        <v>0</v>
      </c>
      <c r="S39" s="2">
        <v>328</v>
      </c>
      <c r="T39" s="2">
        <v>0</v>
      </c>
      <c r="U39" s="2">
        <v>203</v>
      </c>
      <c r="V39" s="2">
        <v>0</v>
      </c>
      <c r="W39" s="2">
        <v>7357</v>
      </c>
      <c r="X39" s="2">
        <v>0</v>
      </c>
      <c r="Y39" s="2">
        <v>2018</v>
      </c>
      <c r="Z39" s="2">
        <v>0</v>
      </c>
      <c r="AA39" s="1">
        <f>Q39+S39+U39+W39+Y39</f>
        <v>11686</v>
      </c>
      <c r="AB39" s="13">
        <f>R39+T39+V39+X39+Z39</f>
        <v>0</v>
      </c>
      <c r="AC39" s="14">
        <f>AA39+AB39</f>
        <v>11686</v>
      </c>
      <c r="AE39" s="3" t="s">
        <v>12</v>
      </c>
      <c r="AF39" s="2">
        <f>IFERROR(B39/Q39, "N.A.")</f>
        <v>3197.3960674157302</v>
      </c>
      <c r="AG39" s="2" t="str">
        <f t="shared" ref="AG39:AR43" si="30">IFERROR(C39/R39, "N.A.")</f>
        <v>N.A.</v>
      </c>
      <c r="AH39" s="2">
        <f t="shared" si="30"/>
        <v>6000</v>
      </c>
      <c r="AI39" s="2" t="str">
        <f t="shared" si="30"/>
        <v>N.A.</v>
      </c>
      <c r="AJ39" s="2">
        <f t="shared" si="30"/>
        <v>1683.9901477832511</v>
      </c>
      <c r="AK39" s="2" t="str">
        <f t="shared" si="30"/>
        <v>N.A.</v>
      </c>
      <c r="AL39" s="2">
        <f t="shared" si="30"/>
        <v>2952.0507000135922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2543.1672086257058</v>
      </c>
      <c r="AQ39" s="13" t="str">
        <f t="shared" si="30"/>
        <v>N.A.</v>
      </c>
      <c r="AR39" s="14">
        <f t="shared" si="30"/>
        <v>2543.1672086257058</v>
      </c>
    </row>
    <row r="40" spans="1:44" ht="15" customHeight="1" thickBot="1" x14ac:dyDescent="0.3">
      <c r="A40" s="3" t="s">
        <v>13</v>
      </c>
      <c r="B40" s="2">
        <v>11165850.000000002</v>
      </c>
      <c r="C40" s="2">
        <v>2716740</v>
      </c>
      <c r="D40" s="2">
        <v>1541550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12707400.000000002</v>
      </c>
      <c r="M40" s="13">
        <f t="shared" si="31"/>
        <v>2716740</v>
      </c>
      <c r="N40" s="14">
        <f t="shared" ref="N40:N42" si="32">L40+M40</f>
        <v>15424140.000000002</v>
      </c>
      <c r="P40" s="3" t="s">
        <v>13</v>
      </c>
      <c r="Q40" s="2">
        <v>3854</v>
      </c>
      <c r="R40" s="2">
        <v>618</v>
      </c>
      <c r="S40" s="2">
        <v>239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4093</v>
      </c>
      <c r="AB40" s="13">
        <f t="shared" si="33"/>
        <v>618</v>
      </c>
      <c r="AC40" s="14">
        <f t="shared" ref="AC40:AC42" si="34">AA40+AB40</f>
        <v>4711</v>
      </c>
      <c r="AE40" s="3" t="s">
        <v>13</v>
      </c>
      <c r="AF40" s="2">
        <f t="shared" ref="AF40:AF43" si="35">IFERROR(B40/Q40, "N.A.")</f>
        <v>2897.2106901920088</v>
      </c>
      <c r="AG40" s="2">
        <f t="shared" si="30"/>
        <v>4396.019417475728</v>
      </c>
      <c r="AH40" s="2">
        <f t="shared" si="30"/>
        <v>6450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3104.6665037869539</v>
      </c>
      <c r="AQ40" s="13">
        <f t="shared" si="30"/>
        <v>4396.019417475728</v>
      </c>
      <c r="AR40" s="14">
        <f t="shared" si="30"/>
        <v>3274.0691997452773</v>
      </c>
    </row>
    <row r="41" spans="1:44" ht="15" customHeight="1" thickBot="1" x14ac:dyDescent="0.3">
      <c r="A41" s="3" t="s">
        <v>14</v>
      </c>
      <c r="B41" s="2">
        <v>34286240.000000007</v>
      </c>
      <c r="C41" s="2">
        <v>170458340</v>
      </c>
      <c r="D41" s="2">
        <v>1781520.0000000002</v>
      </c>
      <c r="E41" s="2"/>
      <c r="F41" s="2"/>
      <c r="G41" s="2">
        <v>17998610</v>
      </c>
      <c r="H41" s="2"/>
      <c r="I41" s="2">
        <v>6428359.9999999991</v>
      </c>
      <c r="J41" s="2">
        <v>0</v>
      </c>
      <c r="K41" s="2"/>
      <c r="L41" s="1">
        <f t="shared" si="31"/>
        <v>36067760.000000007</v>
      </c>
      <c r="M41" s="13">
        <f t="shared" si="31"/>
        <v>194885310</v>
      </c>
      <c r="N41" s="14">
        <f t="shared" si="32"/>
        <v>230953070</v>
      </c>
      <c r="P41" s="3" t="s">
        <v>14</v>
      </c>
      <c r="Q41" s="2">
        <v>8421</v>
      </c>
      <c r="R41" s="2">
        <v>23236</v>
      </c>
      <c r="S41" s="2">
        <v>328</v>
      </c>
      <c r="T41" s="2">
        <v>0</v>
      </c>
      <c r="U41" s="2">
        <v>0</v>
      </c>
      <c r="V41" s="2">
        <v>1408</v>
      </c>
      <c r="W41" s="2">
        <v>0</v>
      </c>
      <c r="X41" s="2">
        <v>2263</v>
      </c>
      <c r="Y41" s="2">
        <v>3153</v>
      </c>
      <c r="Z41" s="2">
        <v>0</v>
      </c>
      <c r="AA41" s="1">
        <f t="shared" si="33"/>
        <v>11902</v>
      </c>
      <c r="AB41" s="13">
        <f t="shared" si="33"/>
        <v>26907</v>
      </c>
      <c r="AC41" s="14">
        <f t="shared" si="34"/>
        <v>38809</v>
      </c>
      <c r="AE41" s="3" t="s">
        <v>14</v>
      </c>
      <c r="AF41" s="2">
        <f t="shared" si="35"/>
        <v>4071.5164469777947</v>
      </c>
      <c r="AG41" s="2">
        <f t="shared" si="30"/>
        <v>7335.9588569461184</v>
      </c>
      <c r="AH41" s="2">
        <f t="shared" si="30"/>
        <v>5431.4634146341468</v>
      </c>
      <c r="AI41" s="2" t="str">
        <f t="shared" si="30"/>
        <v>N.A.</v>
      </c>
      <c r="AJ41" s="2" t="str">
        <f t="shared" si="30"/>
        <v>N.A.</v>
      </c>
      <c r="AK41" s="2">
        <f t="shared" si="30"/>
        <v>12783.103693181818</v>
      </c>
      <c r="AL41" s="2" t="str">
        <f t="shared" si="30"/>
        <v>N.A.</v>
      </c>
      <c r="AM41" s="2">
        <f t="shared" si="30"/>
        <v>2840.6363234644273</v>
      </c>
      <c r="AN41" s="2">
        <f t="shared" si="30"/>
        <v>0</v>
      </c>
      <c r="AO41" s="2" t="str">
        <f t="shared" si="30"/>
        <v>N.A.</v>
      </c>
      <c r="AP41" s="15">
        <f t="shared" si="30"/>
        <v>3030.3948916148552</v>
      </c>
      <c r="AQ41" s="13">
        <f t="shared" si="30"/>
        <v>7242.9222878804776</v>
      </c>
      <c r="AR41" s="14">
        <f t="shared" si="30"/>
        <v>5951.0183204926689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1269000</v>
      </c>
      <c r="H42" s="2">
        <v>129000</v>
      </c>
      <c r="I42" s="2"/>
      <c r="J42" s="2"/>
      <c r="K42" s="2"/>
      <c r="L42" s="1">
        <f t="shared" si="31"/>
        <v>129000</v>
      </c>
      <c r="M42" s="13">
        <f t="shared" si="31"/>
        <v>1269000</v>
      </c>
      <c r="N42" s="14">
        <f t="shared" si="32"/>
        <v>1398000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407</v>
      </c>
      <c r="W42" s="2">
        <v>120</v>
      </c>
      <c r="X42" s="2">
        <v>0</v>
      </c>
      <c r="Y42" s="2">
        <v>0</v>
      </c>
      <c r="Z42" s="2">
        <v>0</v>
      </c>
      <c r="AA42" s="1">
        <f t="shared" si="33"/>
        <v>120</v>
      </c>
      <c r="AB42" s="13">
        <f t="shared" si="33"/>
        <v>407</v>
      </c>
      <c r="AC42" s="14">
        <f t="shared" si="34"/>
        <v>527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3117.9361179361181</v>
      </c>
      <c r="AL42" s="2">
        <f t="shared" si="30"/>
        <v>1075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1075</v>
      </c>
      <c r="AQ42" s="13">
        <f t="shared" si="30"/>
        <v>3117.9361179361181</v>
      </c>
      <c r="AR42" s="14">
        <f t="shared" si="30"/>
        <v>2652.7514231499053</v>
      </c>
    </row>
    <row r="43" spans="1:44" ht="15" customHeight="1" thickBot="1" x14ac:dyDescent="0.3">
      <c r="A43" s="4" t="s">
        <v>16</v>
      </c>
      <c r="B43" s="2">
        <v>51143455.000000007</v>
      </c>
      <c r="C43" s="2">
        <v>173175080</v>
      </c>
      <c r="D43" s="2">
        <v>5291070</v>
      </c>
      <c r="E43" s="2"/>
      <c r="F43" s="2">
        <v>341850</v>
      </c>
      <c r="G43" s="2">
        <v>19267610.000000004</v>
      </c>
      <c r="H43" s="2">
        <v>21847236.999999996</v>
      </c>
      <c r="I43" s="2">
        <v>6428359.9999999991</v>
      </c>
      <c r="J43" s="2">
        <v>0</v>
      </c>
      <c r="K43" s="2"/>
      <c r="L43" s="1">
        <f t="shared" ref="L43" si="36">B43+D43+F43+H43+J43</f>
        <v>78623612</v>
      </c>
      <c r="M43" s="13">
        <f t="shared" ref="M43" si="37">C43+E43+G43+I43+K43</f>
        <v>198871050</v>
      </c>
      <c r="N43" s="21">
        <f t="shared" ref="N43" si="38">L43+M43</f>
        <v>277494662</v>
      </c>
      <c r="P43" s="4" t="s">
        <v>16</v>
      </c>
      <c r="Q43" s="2">
        <v>14055</v>
      </c>
      <c r="R43" s="2">
        <v>23854</v>
      </c>
      <c r="S43" s="2">
        <v>895</v>
      </c>
      <c r="T43" s="2">
        <v>0</v>
      </c>
      <c r="U43" s="2">
        <v>203</v>
      </c>
      <c r="V43" s="2">
        <v>1815</v>
      </c>
      <c r="W43" s="2">
        <v>7477</v>
      </c>
      <c r="X43" s="2">
        <v>2263</v>
      </c>
      <c r="Y43" s="2">
        <v>5171</v>
      </c>
      <c r="Z43" s="2">
        <v>0</v>
      </c>
      <c r="AA43" s="1">
        <f t="shared" ref="AA43" si="39">Q43+S43+U43+W43+Y43</f>
        <v>27801</v>
      </c>
      <c r="AB43" s="13">
        <f t="shared" ref="AB43" si="40">R43+T43+V43+X43+Z43</f>
        <v>27932</v>
      </c>
      <c r="AC43" s="21">
        <f t="shared" ref="AC43" si="41">AA43+AB43</f>
        <v>55733</v>
      </c>
      <c r="AE43" s="4" t="s">
        <v>16</v>
      </c>
      <c r="AF43" s="2">
        <f t="shared" si="35"/>
        <v>3638.8086090359307</v>
      </c>
      <c r="AG43" s="2">
        <f t="shared" si="30"/>
        <v>7259.7920684161982</v>
      </c>
      <c r="AH43" s="2">
        <f t="shared" si="30"/>
        <v>5911.8100558659216</v>
      </c>
      <c r="AI43" s="2" t="str">
        <f t="shared" si="30"/>
        <v>N.A.</v>
      </c>
      <c r="AJ43" s="2">
        <f t="shared" si="30"/>
        <v>1683.9901477832511</v>
      </c>
      <c r="AK43" s="2">
        <f t="shared" si="30"/>
        <v>10615.763085399451</v>
      </c>
      <c r="AL43" s="2">
        <f t="shared" si="30"/>
        <v>2921.9255048816367</v>
      </c>
      <c r="AM43" s="2">
        <f t="shared" si="30"/>
        <v>2840.6363234644273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2828.0857523110681</v>
      </c>
      <c r="AQ43" s="13">
        <f t="shared" ref="AQ43" si="43">IFERROR(M43/AB43, "N.A.")</f>
        <v>7119.8285121008166</v>
      </c>
      <c r="AR43" s="14">
        <f t="shared" ref="AR43" si="44">IFERROR(N43/AC43, "N.A.")</f>
        <v>4979.0009868480074</v>
      </c>
    </row>
    <row r="44" spans="1:44" ht="15" customHeight="1" thickBot="1" x14ac:dyDescent="0.3">
      <c r="A44" s="5" t="s">
        <v>0</v>
      </c>
      <c r="B44" s="44">
        <f>B43+C43</f>
        <v>224318535</v>
      </c>
      <c r="C44" s="45"/>
      <c r="D44" s="44">
        <f>D43+E43</f>
        <v>5291070</v>
      </c>
      <c r="E44" s="45"/>
      <c r="F44" s="44">
        <f>F43+G43</f>
        <v>19609460.000000004</v>
      </c>
      <c r="G44" s="45"/>
      <c r="H44" s="44">
        <f>H43+I43</f>
        <v>28275596.999999996</v>
      </c>
      <c r="I44" s="45"/>
      <c r="J44" s="44">
        <f>J43+K43</f>
        <v>0</v>
      </c>
      <c r="K44" s="45"/>
      <c r="L44" s="44">
        <f>L43+M43</f>
        <v>277494662</v>
      </c>
      <c r="M44" s="46"/>
      <c r="N44" s="22">
        <f>B44+D44+F44+H44+J44</f>
        <v>277494662</v>
      </c>
      <c r="P44" s="5" t="s">
        <v>0</v>
      </c>
      <c r="Q44" s="44">
        <f>Q43+R43</f>
        <v>37909</v>
      </c>
      <c r="R44" s="45"/>
      <c r="S44" s="44">
        <f>S43+T43</f>
        <v>895</v>
      </c>
      <c r="T44" s="45"/>
      <c r="U44" s="44">
        <f>U43+V43</f>
        <v>2018</v>
      </c>
      <c r="V44" s="45"/>
      <c r="W44" s="44">
        <f>W43+X43</f>
        <v>9740</v>
      </c>
      <c r="X44" s="45"/>
      <c r="Y44" s="44">
        <f>Y43+Z43</f>
        <v>5171</v>
      </c>
      <c r="Z44" s="45"/>
      <c r="AA44" s="44">
        <f>AA43+AB43</f>
        <v>55733</v>
      </c>
      <c r="AB44" s="46"/>
      <c r="AC44" s="22">
        <f>Q44+S44+U44+W44+Y44</f>
        <v>55733</v>
      </c>
      <c r="AE44" s="5" t="s">
        <v>0</v>
      </c>
      <c r="AF44" s="24">
        <f>IFERROR(B44/Q44,"N.A.")</f>
        <v>5917.2896937402729</v>
      </c>
      <c r="AG44" s="25"/>
      <c r="AH44" s="24">
        <f>IFERROR(D44/S44,"N.A.")</f>
        <v>5911.8100558659216</v>
      </c>
      <c r="AI44" s="25"/>
      <c r="AJ44" s="24">
        <f>IFERROR(F44/U44,"N.A.")</f>
        <v>9717.2745292368709</v>
      </c>
      <c r="AK44" s="25"/>
      <c r="AL44" s="24">
        <f>IFERROR(H44/W44,"N.A.")</f>
        <v>2903.0387063655025</v>
      </c>
      <c r="AM44" s="25"/>
      <c r="AN44" s="24">
        <f>IFERROR(J44/Y44,"N.A.")</f>
        <v>0</v>
      </c>
      <c r="AO44" s="25"/>
      <c r="AP44" s="24">
        <f>IFERROR(L44/AA44,"N.A.")</f>
        <v>4979.0009868480074</v>
      </c>
      <c r="AQ44" s="25"/>
      <c r="AR44" s="16">
        <f>IFERROR(N44/AC44, "N.A.")</f>
        <v>4979.0009868480074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114614405.00000001</v>
      </c>
      <c r="C15" s="2"/>
      <c r="D15" s="2">
        <v>45326264.999999985</v>
      </c>
      <c r="E15" s="2"/>
      <c r="F15" s="2">
        <v>33855189.999999993</v>
      </c>
      <c r="G15" s="2"/>
      <c r="H15" s="2">
        <v>252966829.99999991</v>
      </c>
      <c r="I15" s="2"/>
      <c r="J15" s="2">
        <v>0</v>
      </c>
      <c r="K15" s="2"/>
      <c r="L15" s="1">
        <f>B15+D15+F15+H15+J15</f>
        <v>446762689.99999988</v>
      </c>
      <c r="M15" s="13">
        <f>C15+E15+G15+I15+K15</f>
        <v>0</v>
      </c>
      <c r="N15" s="14">
        <f>L15+M15</f>
        <v>446762689.99999988</v>
      </c>
      <c r="P15" s="3" t="s">
        <v>12</v>
      </c>
      <c r="Q15" s="2">
        <v>18460</v>
      </c>
      <c r="R15" s="2">
        <v>0</v>
      </c>
      <c r="S15" s="2">
        <v>6956</v>
      </c>
      <c r="T15" s="2">
        <v>0</v>
      </c>
      <c r="U15" s="2">
        <v>4383</v>
      </c>
      <c r="V15" s="2">
        <v>0</v>
      </c>
      <c r="W15" s="2">
        <v>51318</v>
      </c>
      <c r="X15" s="2">
        <v>0</v>
      </c>
      <c r="Y15" s="2">
        <v>2363</v>
      </c>
      <c r="Z15" s="2">
        <v>0</v>
      </c>
      <c r="AA15" s="1">
        <f>Q15+S15+U15+W15+Y15</f>
        <v>83480</v>
      </c>
      <c r="AB15" s="13">
        <f>R15+T15+V15+X15+Z15</f>
        <v>0</v>
      </c>
      <c r="AC15" s="14">
        <f>AA15+AB15</f>
        <v>83480</v>
      </c>
      <c r="AE15" s="3" t="s">
        <v>12</v>
      </c>
      <c r="AF15" s="2">
        <f>IFERROR(B15/Q15, "N.A.")</f>
        <v>6208.797670639221</v>
      </c>
      <c r="AG15" s="2" t="str">
        <f t="shared" ref="AG15:AR19" si="0">IFERROR(C15/R15, "N.A.")</f>
        <v>N.A.</v>
      </c>
      <c r="AH15" s="2">
        <f t="shared" si="0"/>
        <v>6516.1393041978126</v>
      </c>
      <c r="AI15" s="2" t="str">
        <f t="shared" si="0"/>
        <v>N.A.</v>
      </c>
      <c r="AJ15" s="2">
        <f t="shared" si="0"/>
        <v>7724.2048825005686</v>
      </c>
      <c r="AK15" s="2" t="str">
        <f t="shared" si="0"/>
        <v>N.A.</v>
      </c>
      <c r="AL15" s="2">
        <f t="shared" si="0"/>
        <v>4929.3976772282613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5351.7332295160504</v>
      </c>
      <c r="AQ15" s="13" t="str">
        <f t="shared" si="0"/>
        <v>N.A.</v>
      </c>
      <c r="AR15" s="14">
        <f t="shared" si="0"/>
        <v>5351.7332295160504</v>
      </c>
    </row>
    <row r="16" spans="1:44" ht="15" customHeight="1" thickBot="1" x14ac:dyDescent="0.3">
      <c r="A16" s="3" t="s">
        <v>13</v>
      </c>
      <c r="B16" s="2">
        <v>68585632.000000015</v>
      </c>
      <c r="C16" s="2">
        <v>11196530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68585632.000000015</v>
      </c>
      <c r="M16" s="13">
        <f t="shared" si="1"/>
        <v>11196530</v>
      </c>
      <c r="N16" s="14">
        <f t="shared" ref="N16:N18" si="2">L16+M16</f>
        <v>79782162.000000015</v>
      </c>
      <c r="P16" s="3" t="s">
        <v>13</v>
      </c>
      <c r="Q16" s="2">
        <v>15555</v>
      </c>
      <c r="R16" s="2">
        <v>1871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15555</v>
      </c>
      <c r="AB16" s="13">
        <f t="shared" si="3"/>
        <v>1871</v>
      </c>
      <c r="AC16" s="14">
        <f t="shared" ref="AC16:AC18" si="4">AA16+AB16</f>
        <v>17426</v>
      </c>
      <c r="AE16" s="3" t="s">
        <v>13</v>
      </c>
      <c r="AF16" s="2">
        <f t="shared" ref="AF16:AF19" si="5">IFERROR(B16/Q16, "N.A.")</f>
        <v>4409.2338154934114</v>
      </c>
      <c r="AG16" s="2">
        <f t="shared" si="0"/>
        <v>5984.2490646712986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4409.2338154934114</v>
      </c>
      <c r="AQ16" s="13">
        <f t="shared" si="0"/>
        <v>5984.2490646712986</v>
      </c>
      <c r="AR16" s="14">
        <f t="shared" si="0"/>
        <v>4578.3405256513261</v>
      </c>
    </row>
    <row r="17" spans="1:44" ht="15" customHeight="1" thickBot="1" x14ac:dyDescent="0.3">
      <c r="A17" s="3" t="s">
        <v>14</v>
      </c>
      <c r="B17" s="2">
        <v>319479051.99999994</v>
      </c>
      <c r="C17" s="2">
        <v>1667140461.999999</v>
      </c>
      <c r="D17" s="2">
        <v>117286450</v>
      </c>
      <c r="E17" s="2">
        <v>35934440.000000007</v>
      </c>
      <c r="F17" s="2"/>
      <c r="G17" s="2">
        <v>130680390.00000001</v>
      </c>
      <c r="H17" s="2"/>
      <c r="I17" s="2">
        <v>107376219.99999997</v>
      </c>
      <c r="J17" s="2">
        <v>0</v>
      </c>
      <c r="K17" s="2"/>
      <c r="L17" s="1">
        <f t="shared" si="1"/>
        <v>436765501.99999994</v>
      </c>
      <c r="M17" s="13">
        <f t="shared" si="1"/>
        <v>1941131511.999999</v>
      </c>
      <c r="N17" s="14">
        <f t="shared" si="2"/>
        <v>2377897013.999999</v>
      </c>
      <c r="P17" s="3" t="s">
        <v>14</v>
      </c>
      <c r="Q17" s="2">
        <v>54033</v>
      </c>
      <c r="R17" s="2">
        <v>244444</v>
      </c>
      <c r="S17" s="2">
        <v>11049</v>
      </c>
      <c r="T17" s="2">
        <v>4042</v>
      </c>
      <c r="U17" s="2">
        <v>0</v>
      </c>
      <c r="V17" s="2">
        <v>12229</v>
      </c>
      <c r="W17" s="2">
        <v>0</v>
      </c>
      <c r="X17" s="2">
        <v>14053</v>
      </c>
      <c r="Y17" s="2">
        <v>4325</v>
      </c>
      <c r="Z17" s="2">
        <v>0</v>
      </c>
      <c r="AA17" s="1">
        <f t="shared" si="3"/>
        <v>69407</v>
      </c>
      <c r="AB17" s="13">
        <f t="shared" si="3"/>
        <v>274768</v>
      </c>
      <c r="AC17" s="14">
        <f t="shared" si="4"/>
        <v>344175</v>
      </c>
      <c r="AE17" s="3" t="s">
        <v>14</v>
      </c>
      <c r="AF17" s="2">
        <f t="shared" si="5"/>
        <v>5912.6654451909008</v>
      </c>
      <c r="AG17" s="2">
        <f t="shared" si="0"/>
        <v>6820.1324720590364</v>
      </c>
      <c r="AH17" s="2">
        <f t="shared" si="0"/>
        <v>10615.119015295502</v>
      </c>
      <c r="AI17" s="2">
        <f t="shared" si="0"/>
        <v>8890.2622464126689</v>
      </c>
      <c r="AJ17" s="2" t="str">
        <f t="shared" si="0"/>
        <v>N.A.</v>
      </c>
      <c r="AK17" s="2">
        <f t="shared" si="0"/>
        <v>10686.105977594245</v>
      </c>
      <c r="AL17" s="2" t="str">
        <f t="shared" si="0"/>
        <v>N.A.</v>
      </c>
      <c r="AM17" s="2">
        <f t="shared" si="0"/>
        <v>7640.8040987689437</v>
      </c>
      <c r="AN17" s="2">
        <f t="shared" si="0"/>
        <v>0</v>
      </c>
      <c r="AO17" s="2" t="str">
        <f t="shared" si="0"/>
        <v>N.A.</v>
      </c>
      <c r="AP17" s="15">
        <f t="shared" si="0"/>
        <v>6292.8163153572395</v>
      </c>
      <c r="AQ17" s="13">
        <f t="shared" si="0"/>
        <v>7064.6200139754228</v>
      </c>
      <c r="AR17" s="14">
        <f t="shared" si="0"/>
        <v>6908.9765787753295</v>
      </c>
    </row>
    <row r="18" spans="1:44" ht="15" customHeight="1" thickBot="1" x14ac:dyDescent="0.3">
      <c r="A18" s="3" t="s">
        <v>15</v>
      </c>
      <c r="B18" s="2">
        <v>168345</v>
      </c>
      <c r="C18" s="2"/>
      <c r="D18" s="2">
        <v>2300499.9999999995</v>
      </c>
      <c r="E18" s="2"/>
      <c r="F18" s="2"/>
      <c r="G18" s="2">
        <v>2320000</v>
      </c>
      <c r="H18" s="2">
        <v>0</v>
      </c>
      <c r="I18" s="2"/>
      <c r="J18" s="2"/>
      <c r="K18" s="2"/>
      <c r="L18" s="1">
        <f t="shared" si="1"/>
        <v>2468844.9999999995</v>
      </c>
      <c r="M18" s="13">
        <f t="shared" si="1"/>
        <v>2320000</v>
      </c>
      <c r="N18" s="14">
        <f t="shared" si="2"/>
        <v>4788845</v>
      </c>
      <c r="P18" s="3" t="s">
        <v>15</v>
      </c>
      <c r="Q18" s="2">
        <v>87</v>
      </c>
      <c r="R18" s="2">
        <v>0</v>
      </c>
      <c r="S18" s="2">
        <v>275</v>
      </c>
      <c r="T18" s="2">
        <v>0</v>
      </c>
      <c r="U18" s="2">
        <v>0</v>
      </c>
      <c r="V18" s="2">
        <v>232</v>
      </c>
      <c r="W18" s="2">
        <v>249</v>
      </c>
      <c r="X18" s="2">
        <v>0</v>
      </c>
      <c r="Y18" s="2">
        <v>0</v>
      </c>
      <c r="Z18" s="2">
        <v>0</v>
      </c>
      <c r="AA18" s="1">
        <f t="shared" si="3"/>
        <v>611</v>
      </c>
      <c r="AB18" s="13">
        <f t="shared" si="3"/>
        <v>232</v>
      </c>
      <c r="AC18" s="21">
        <f t="shared" si="4"/>
        <v>843</v>
      </c>
      <c r="AE18" s="3" t="s">
        <v>15</v>
      </c>
      <c r="AF18" s="2">
        <f t="shared" si="5"/>
        <v>1935</v>
      </c>
      <c r="AG18" s="2" t="str">
        <f t="shared" si="0"/>
        <v>N.A.</v>
      </c>
      <c r="AH18" s="2">
        <f t="shared" si="0"/>
        <v>8365.4545454545441</v>
      </c>
      <c r="AI18" s="2" t="str">
        <f t="shared" si="0"/>
        <v>N.A.</v>
      </c>
      <c r="AJ18" s="2" t="str">
        <f t="shared" si="0"/>
        <v>N.A.</v>
      </c>
      <c r="AK18" s="2">
        <f t="shared" si="0"/>
        <v>10000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4040.6628477905065</v>
      </c>
      <c r="AQ18" s="13">
        <f t="shared" si="0"/>
        <v>10000</v>
      </c>
      <c r="AR18" s="14">
        <f t="shared" si="0"/>
        <v>5680.717674970344</v>
      </c>
    </row>
    <row r="19" spans="1:44" ht="15" customHeight="1" thickBot="1" x14ac:dyDescent="0.3">
      <c r="A19" s="4" t="s">
        <v>16</v>
      </c>
      <c r="B19" s="2">
        <v>502847434</v>
      </c>
      <c r="C19" s="2">
        <v>1678336991.9999993</v>
      </c>
      <c r="D19" s="2">
        <v>164913215</v>
      </c>
      <c r="E19" s="2">
        <v>35934440.000000007</v>
      </c>
      <c r="F19" s="2">
        <v>33855189.999999993</v>
      </c>
      <c r="G19" s="2">
        <v>133000389.99999999</v>
      </c>
      <c r="H19" s="2">
        <v>252966830.00000009</v>
      </c>
      <c r="I19" s="2">
        <v>107376219.99999997</v>
      </c>
      <c r="J19" s="2">
        <v>0</v>
      </c>
      <c r="K19" s="2"/>
      <c r="L19" s="1">
        <f t="shared" ref="L19" si="6">B19+D19+F19+H19+J19</f>
        <v>954582669.00000012</v>
      </c>
      <c r="M19" s="13">
        <f t="shared" ref="M19" si="7">C19+E19+G19+I19+K19</f>
        <v>1954648041.9999993</v>
      </c>
      <c r="N19" s="21">
        <f t="shared" ref="N19" si="8">L19+M19</f>
        <v>2909230710.9999995</v>
      </c>
      <c r="P19" s="4" t="s">
        <v>16</v>
      </c>
      <c r="Q19" s="2">
        <v>88135</v>
      </c>
      <c r="R19" s="2">
        <v>246315</v>
      </c>
      <c r="S19" s="2">
        <v>18280</v>
      </c>
      <c r="T19" s="2">
        <v>4042</v>
      </c>
      <c r="U19" s="2">
        <v>4383</v>
      </c>
      <c r="V19" s="2">
        <v>12461</v>
      </c>
      <c r="W19" s="2">
        <v>51567</v>
      </c>
      <c r="X19" s="2">
        <v>14053</v>
      </c>
      <c r="Y19" s="2">
        <v>6688</v>
      </c>
      <c r="Z19" s="2">
        <v>0</v>
      </c>
      <c r="AA19" s="1">
        <f t="shared" ref="AA19" si="9">Q19+S19+U19+W19+Y19</f>
        <v>169053</v>
      </c>
      <c r="AB19" s="13">
        <f t="shared" ref="AB19" si="10">R19+T19+V19+X19+Z19</f>
        <v>276871</v>
      </c>
      <c r="AC19" s="14">
        <f t="shared" ref="AC19" si="11">AA19+AB19</f>
        <v>445924</v>
      </c>
      <c r="AE19" s="4" t="s">
        <v>16</v>
      </c>
      <c r="AF19" s="2">
        <f t="shared" si="5"/>
        <v>5705.4227491915808</v>
      </c>
      <c r="AG19" s="2">
        <f t="shared" si="0"/>
        <v>6813.7831313561874</v>
      </c>
      <c r="AH19" s="2">
        <f t="shared" si="0"/>
        <v>9021.5106673960618</v>
      </c>
      <c r="AI19" s="2">
        <f t="shared" si="0"/>
        <v>8890.2622464126689</v>
      </c>
      <c r="AJ19" s="2">
        <f t="shared" si="0"/>
        <v>7724.2048825005686</v>
      </c>
      <c r="AK19" s="2">
        <f t="shared" si="0"/>
        <v>10673.331995826979</v>
      </c>
      <c r="AL19" s="2">
        <f t="shared" si="0"/>
        <v>4905.5952450210425</v>
      </c>
      <c r="AM19" s="2">
        <f t="shared" si="0"/>
        <v>7640.8040987689437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5646.6473177050993</v>
      </c>
      <c r="AQ19" s="13">
        <f t="shared" ref="AQ19" si="13">IFERROR(M19/AB19, "N.A.")</f>
        <v>7059.7788934196769</v>
      </c>
      <c r="AR19" s="14">
        <f t="shared" ref="AR19" si="14">IFERROR(N19/AC19, "N.A.")</f>
        <v>6524.0505355172618</v>
      </c>
    </row>
    <row r="20" spans="1:44" ht="15" customHeight="1" thickBot="1" x14ac:dyDescent="0.3">
      <c r="A20" s="5" t="s">
        <v>0</v>
      </c>
      <c r="B20" s="44">
        <f>B19+C19</f>
        <v>2181184425.999999</v>
      </c>
      <c r="C20" s="45"/>
      <c r="D20" s="44">
        <f>D19+E19</f>
        <v>200847655</v>
      </c>
      <c r="E20" s="45"/>
      <c r="F20" s="44">
        <f>F19+G19</f>
        <v>166855579.99999997</v>
      </c>
      <c r="G20" s="45"/>
      <c r="H20" s="44">
        <f>H19+I19</f>
        <v>360343050.00000006</v>
      </c>
      <c r="I20" s="45"/>
      <c r="J20" s="44">
        <f>J19+K19</f>
        <v>0</v>
      </c>
      <c r="K20" s="45"/>
      <c r="L20" s="44">
        <f>L19+M19</f>
        <v>2909230710.9999995</v>
      </c>
      <c r="M20" s="46"/>
      <c r="N20" s="22">
        <f>B20+D20+F20+H20+J20</f>
        <v>2909230710.999999</v>
      </c>
      <c r="P20" s="5" t="s">
        <v>0</v>
      </c>
      <c r="Q20" s="44">
        <f>Q19+R19</f>
        <v>334450</v>
      </c>
      <c r="R20" s="45"/>
      <c r="S20" s="44">
        <f>S19+T19</f>
        <v>22322</v>
      </c>
      <c r="T20" s="45"/>
      <c r="U20" s="44">
        <f>U19+V19</f>
        <v>16844</v>
      </c>
      <c r="V20" s="45"/>
      <c r="W20" s="44">
        <f>W19+X19</f>
        <v>65620</v>
      </c>
      <c r="X20" s="45"/>
      <c r="Y20" s="44">
        <f>Y19+Z19</f>
        <v>6688</v>
      </c>
      <c r="Z20" s="45"/>
      <c r="AA20" s="44">
        <f>AA19+AB19</f>
        <v>445924</v>
      </c>
      <c r="AB20" s="45"/>
      <c r="AC20" s="23">
        <f>Q20+S20+U20+W20+Y20</f>
        <v>445924</v>
      </c>
      <c r="AE20" s="5" t="s">
        <v>0</v>
      </c>
      <c r="AF20" s="24">
        <f>IFERROR(B20/Q20,"N.A.")</f>
        <v>6521.7055643593931</v>
      </c>
      <c r="AG20" s="25"/>
      <c r="AH20" s="24">
        <f>IFERROR(D20/S20,"N.A.")</f>
        <v>8997.7446017381953</v>
      </c>
      <c r="AI20" s="25"/>
      <c r="AJ20" s="24">
        <f>IFERROR(F20/U20,"N.A.")</f>
        <v>9905.9356447399641</v>
      </c>
      <c r="AK20" s="25"/>
      <c r="AL20" s="24">
        <f>IFERROR(H20/W20,"N.A.")</f>
        <v>5491.3601036269438</v>
      </c>
      <c r="AM20" s="25"/>
      <c r="AN20" s="24">
        <f>IFERROR(J20/Y20,"N.A.")</f>
        <v>0</v>
      </c>
      <c r="AO20" s="25"/>
      <c r="AP20" s="24">
        <f>IFERROR(L20/AA20,"N.A.")</f>
        <v>6524.0505355172618</v>
      </c>
      <c r="AQ20" s="25"/>
      <c r="AR20" s="16">
        <f>IFERROR(N20/AC20, "N.A.")</f>
        <v>6524.0505355172609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97202642.000000015</v>
      </c>
      <c r="C27" s="2"/>
      <c r="D27" s="2">
        <v>38000324.999999993</v>
      </c>
      <c r="E27" s="2"/>
      <c r="F27" s="2">
        <v>26521290.000000004</v>
      </c>
      <c r="G27" s="2"/>
      <c r="H27" s="2">
        <v>178147459.00000006</v>
      </c>
      <c r="I27" s="2"/>
      <c r="J27" s="2">
        <v>0</v>
      </c>
      <c r="K27" s="2"/>
      <c r="L27" s="1">
        <f>B27+D27+F27+H27+J27</f>
        <v>339871716.00000006</v>
      </c>
      <c r="M27" s="13">
        <f>C27+E27+G27+I27+K27</f>
        <v>0</v>
      </c>
      <c r="N27" s="14">
        <f>L27+M27</f>
        <v>339871716.00000006</v>
      </c>
      <c r="P27" s="3" t="s">
        <v>12</v>
      </c>
      <c r="Q27" s="2">
        <v>14822</v>
      </c>
      <c r="R27" s="2">
        <v>0</v>
      </c>
      <c r="S27" s="2">
        <v>6007</v>
      </c>
      <c r="T27" s="2">
        <v>0</v>
      </c>
      <c r="U27" s="2">
        <v>3251</v>
      </c>
      <c r="V27" s="2">
        <v>0</v>
      </c>
      <c r="W27" s="2">
        <v>28044</v>
      </c>
      <c r="X27" s="2">
        <v>0</v>
      </c>
      <c r="Y27" s="2">
        <v>617</v>
      </c>
      <c r="Z27" s="2">
        <v>0</v>
      </c>
      <c r="AA27" s="1">
        <f>Q27+S27+U27+W27+Y27</f>
        <v>52741</v>
      </c>
      <c r="AB27" s="13">
        <f>R27+T27+V27+X27+Z27</f>
        <v>0</v>
      </c>
      <c r="AC27" s="14">
        <f>AA27+AB27</f>
        <v>52741</v>
      </c>
      <c r="AE27" s="3" t="s">
        <v>12</v>
      </c>
      <c r="AF27" s="2">
        <f>IFERROR(B27/Q27, "N.A.")</f>
        <v>6557.9977061125364</v>
      </c>
      <c r="AG27" s="2" t="str">
        <f t="shared" ref="AG27:AR31" si="15">IFERROR(C27/R27, "N.A.")</f>
        <v>N.A.</v>
      </c>
      <c r="AH27" s="2">
        <f t="shared" si="15"/>
        <v>6326.0071583152976</v>
      </c>
      <c r="AI27" s="2" t="str">
        <f t="shared" si="15"/>
        <v>N.A.</v>
      </c>
      <c r="AJ27" s="2">
        <f t="shared" si="15"/>
        <v>8157.8868040602902</v>
      </c>
      <c r="AK27" s="2" t="str">
        <f t="shared" si="15"/>
        <v>N.A.</v>
      </c>
      <c r="AL27" s="2">
        <f t="shared" si="15"/>
        <v>6352.4268649265459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6444.1651845812567</v>
      </c>
      <c r="AQ27" s="13" t="str">
        <f t="shared" si="15"/>
        <v>N.A.</v>
      </c>
      <c r="AR27" s="14">
        <f t="shared" si="15"/>
        <v>6444.1651845812567</v>
      </c>
    </row>
    <row r="28" spans="1:44" ht="15" customHeight="1" thickBot="1" x14ac:dyDescent="0.3">
      <c r="A28" s="3" t="s">
        <v>13</v>
      </c>
      <c r="B28" s="2">
        <v>8752790</v>
      </c>
      <c r="C28" s="2">
        <v>4655000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8752790</v>
      </c>
      <c r="M28" s="13">
        <f t="shared" si="16"/>
        <v>4655000</v>
      </c>
      <c r="N28" s="14">
        <f t="shared" ref="N28:N30" si="17">L28+M28</f>
        <v>13407790</v>
      </c>
      <c r="P28" s="3" t="s">
        <v>13</v>
      </c>
      <c r="Q28" s="2">
        <v>1719</v>
      </c>
      <c r="R28" s="2">
        <v>451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1719</v>
      </c>
      <c r="AB28" s="13">
        <f t="shared" si="18"/>
        <v>451</v>
      </c>
      <c r="AC28" s="14">
        <f t="shared" ref="AC28:AC30" si="19">AA28+AB28</f>
        <v>2170</v>
      </c>
      <c r="AE28" s="3" t="s">
        <v>13</v>
      </c>
      <c r="AF28" s="2">
        <f t="shared" ref="AF28:AF31" si="20">IFERROR(B28/Q28, "N.A.")</f>
        <v>5091.7917393833623</v>
      </c>
      <c r="AG28" s="2">
        <f t="shared" si="15"/>
        <v>10321.507760532151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5091.7917393833623</v>
      </c>
      <c r="AQ28" s="13">
        <f t="shared" si="15"/>
        <v>10321.507760532151</v>
      </c>
      <c r="AR28" s="14">
        <f t="shared" si="15"/>
        <v>6178.705069124424</v>
      </c>
    </row>
    <row r="29" spans="1:44" ht="15" customHeight="1" thickBot="1" x14ac:dyDescent="0.3">
      <c r="A29" s="3" t="s">
        <v>14</v>
      </c>
      <c r="B29" s="2">
        <v>190564262.00000003</v>
      </c>
      <c r="C29" s="2">
        <v>1085804302.0000012</v>
      </c>
      <c r="D29" s="2">
        <v>110130379.99999997</v>
      </c>
      <c r="E29" s="2">
        <v>16722390.000000004</v>
      </c>
      <c r="F29" s="2"/>
      <c r="G29" s="2">
        <v>114758600.00000001</v>
      </c>
      <c r="H29" s="2"/>
      <c r="I29" s="2">
        <v>57676919.999999993</v>
      </c>
      <c r="J29" s="2">
        <v>0</v>
      </c>
      <c r="K29" s="2"/>
      <c r="L29" s="1">
        <f t="shared" si="16"/>
        <v>300694642</v>
      </c>
      <c r="M29" s="13">
        <f t="shared" si="16"/>
        <v>1274962212.0000012</v>
      </c>
      <c r="N29" s="14">
        <f t="shared" si="17"/>
        <v>1575656854.0000012</v>
      </c>
      <c r="P29" s="3" t="s">
        <v>14</v>
      </c>
      <c r="Q29" s="2">
        <v>30466</v>
      </c>
      <c r="R29" s="2">
        <v>152945</v>
      </c>
      <c r="S29" s="2">
        <v>9229</v>
      </c>
      <c r="T29" s="2">
        <v>1563</v>
      </c>
      <c r="U29" s="2">
        <v>0</v>
      </c>
      <c r="V29" s="2">
        <v>10183</v>
      </c>
      <c r="W29" s="2">
        <v>0</v>
      </c>
      <c r="X29" s="2">
        <v>9713</v>
      </c>
      <c r="Y29" s="2">
        <v>878</v>
      </c>
      <c r="Z29" s="2">
        <v>0</v>
      </c>
      <c r="AA29" s="1">
        <f t="shared" si="18"/>
        <v>40573</v>
      </c>
      <c r="AB29" s="13">
        <f t="shared" si="18"/>
        <v>174404</v>
      </c>
      <c r="AC29" s="14">
        <f t="shared" si="19"/>
        <v>214977</v>
      </c>
      <c r="AE29" s="3" t="s">
        <v>14</v>
      </c>
      <c r="AF29" s="2">
        <f t="shared" si="20"/>
        <v>6254.9813562660029</v>
      </c>
      <c r="AG29" s="2">
        <f t="shared" si="15"/>
        <v>7099.312184118482</v>
      </c>
      <c r="AH29" s="2">
        <f t="shared" si="15"/>
        <v>11933.078340015167</v>
      </c>
      <c r="AI29" s="2">
        <f t="shared" si="15"/>
        <v>10698.905950095972</v>
      </c>
      <c r="AJ29" s="2" t="str">
        <f t="shared" si="15"/>
        <v>N.A.</v>
      </c>
      <c r="AK29" s="2">
        <f t="shared" si="15"/>
        <v>11269.625846999903</v>
      </c>
      <c r="AL29" s="2" t="str">
        <f t="shared" si="15"/>
        <v>N.A.</v>
      </c>
      <c r="AM29" s="2">
        <f t="shared" si="15"/>
        <v>5938.1159271079987</v>
      </c>
      <c r="AN29" s="2">
        <f t="shared" si="15"/>
        <v>0</v>
      </c>
      <c r="AO29" s="2" t="str">
        <f t="shared" si="15"/>
        <v>N.A.</v>
      </c>
      <c r="AP29" s="15">
        <f t="shared" si="15"/>
        <v>7411.2006013851578</v>
      </c>
      <c r="AQ29" s="13">
        <f t="shared" si="15"/>
        <v>7310.3954725809108</v>
      </c>
      <c r="AR29" s="14">
        <f t="shared" si="15"/>
        <v>7329.4206077859544</v>
      </c>
    </row>
    <row r="30" spans="1:44" ht="15" customHeight="1" thickBot="1" x14ac:dyDescent="0.3">
      <c r="A30" s="3" t="s">
        <v>15</v>
      </c>
      <c r="B30" s="2">
        <v>168345</v>
      </c>
      <c r="C30" s="2"/>
      <c r="D30" s="2">
        <v>2300499.9999999995</v>
      </c>
      <c r="E30" s="2"/>
      <c r="F30" s="2"/>
      <c r="G30" s="2">
        <v>2320000</v>
      </c>
      <c r="H30" s="2">
        <v>0</v>
      </c>
      <c r="I30" s="2"/>
      <c r="J30" s="2"/>
      <c r="K30" s="2"/>
      <c r="L30" s="1">
        <f t="shared" si="16"/>
        <v>2468844.9999999995</v>
      </c>
      <c r="M30" s="13">
        <f t="shared" si="16"/>
        <v>2320000</v>
      </c>
      <c r="N30" s="14">
        <f t="shared" si="17"/>
        <v>4788845</v>
      </c>
      <c r="P30" s="3" t="s">
        <v>15</v>
      </c>
      <c r="Q30" s="2">
        <v>87</v>
      </c>
      <c r="R30" s="2">
        <v>0</v>
      </c>
      <c r="S30" s="2">
        <v>275</v>
      </c>
      <c r="T30" s="2">
        <v>0</v>
      </c>
      <c r="U30" s="2">
        <v>0</v>
      </c>
      <c r="V30" s="2">
        <v>232</v>
      </c>
      <c r="W30" s="2">
        <v>249</v>
      </c>
      <c r="X30" s="2">
        <v>0</v>
      </c>
      <c r="Y30" s="2">
        <v>0</v>
      </c>
      <c r="Z30" s="2">
        <v>0</v>
      </c>
      <c r="AA30" s="1">
        <f t="shared" si="18"/>
        <v>611</v>
      </c>
      <c r="AB30" s="13">
        <f t="shared" si="18"/>
        <v>232</v>
      </c>
      <c r="AC30" s="21">
        <f t="shared" si="19"/>
        <v>843</v>
      </c>
      <c r="AE30" s="3" t="s">
        <v>15</v>
      </c>
      <c r="AF30" s="2">
        <f t="shared" si="20"/>
        <v>1935</v>
      </c>
      <c r="AG30" s="2" t="str">
        <f t="shared" si="15"/>
        <v>N.A.</v>
      </c>
      <c r="AH30" s="2">
        <f t="shared" si="15"/>
        <v>8365.4545454545441</v>
      </c>
      <c r="AI30" s="2" t="str">
        <f t="shared" si="15"/>
        <v>N.A.</v>
      </c>
      <c r="AJ30" s="2" t="str">
        <f t="shared" si="15"/>
        <v>N.A.</v>
      </c>
      <c r="AK30" s="2">
        <f t="shared" si="15"/>
        <v>10000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4040.6628477905065</v>
      </c>
      <c r="AQ30" s="13">
        <f t="shared" si="15"/>
        <v>10000</v>
      </c>
      <c r="AR30" s="14">
        <f t="shared" si="15"/>
        <v>5680.717674970344</v>
      </c>
    </row>
    <row r="31" spans="1:44" ht="15" customHeight="1" thickBot="1" x14ac:dyDescent="0.3">
      <c r="A31" s="4" t="s">
        <v>16</v>
      </c>
      <c r="B31" s="2">
        <v>296688038.99999994</v>
      </c>
      <c r="C31" s="2">
        <v>1090459301.9999995</v>
      </c>
      <c r="D31" s="2">
        <v>150431204.99999994</v>
      </c>
      <c r="E31" s="2">
        <v>16722390.000000004</v>
      </c>
      <c r="F31" s="2">
        <v>26521290.000000004</v>
      </c>
      <c r="G31" s="2">
        <v>117078600</v>
      </c>
      <c r="H31" s="2">
        <v>178147459.00000006</v>
      </c>
      <c r="I31" s="2">
        <v>57676919.999999993</v>
      </c>
      <c r="J31" s="2">
        <v>0</v>
      </c>
      <c r="K31" s="2"/>
      <c r="L31" s="1">
        <f t="shared" ref="L31" si="21">B31+D31+F31+H31+J31</f>
        <v>651787993</v>
      </c>
      <c r="M31" s="13">
        <f t="shared" ref="M31" si="22">C31+E31+G31+I31+K31</f>
        <v>1281937211.9999995</v>
      </c>
      <c r="N31" s="21">
        <f t="shared" ref="N31" si="23">L31+M31</f>
        <v>1933725204.9999995</v>
      </c>
      <c r="P31" s="4" t="s">
        <v>16</v>
      </c>
      <c r="Q31" s="2">
        <v>47094</v>
      </c>
      <c r="R31" s="2">
        <v>153396</v>
      </c>
      <c r="S31" s="2">
        <v>15511</v>
      </c>
      <c r="T31" s="2">
        <v>1563</v>
      </c>
      <c r="U31" s="2">
        <v>3251</v>
      </c>
      <c r="V31" s="2">
        <v>10415</v>
      </c>
      <c r="W31" s="2">
        <v>28293</v>
      </c>
      <c r="X31" s="2">
        <v>9713</v>
      </c>
      <c r="Y31" s="2">
        <v>1495</v>
      </c>
      <c r="Z31" s="2">
        <v>0</v>
      </c>
      <c r="AA31" s="1">
        <f t="shared" ref="AA31" si="24">Q31+S31+U31+W31+Y31</f>
        <v>95644</v>
      </c>
      <c r="AB31" s="13">
        <f t="shared" ref="AB31" si="25">R31+T31+V31+X31+Z31</f>
        <v>175087</v>
      </c>
      <c r="AC31" s="14">
        <f t="shared" ref="AC31" si="26">AA31+AB31</f>
        <v>270731</v>
      </c>
      <c r="AE31" s="4" t="s">
        <v>16</v>
      </c>
      <c r="AF31" s="2">
        <f t="shared" si="20"/>
        <v>6299.9116447955139</v>
      </c>
      <c r="AG31" s="2">
        <f t="shared" si="15"/>
        <v>7108.7857701634957</v>
      </c>
      <c r="AH31" s="2">
        <f t="shared" si="15"/>
        <v>9698.3563277673875</v>
      </c>
      <c r="AI31" s="2">
        <f t="shared" si="15"/>
        <v>10698.905950095972</v>
      </c>
      <c r="AJ31" s="2">
        <f t="shared" si="15"/>
        <v>8157.8868040602902</v>
      </c>
      <c r="AK31" s="2">
        <f t="shared" si="15"/>
        <v>11241.344215074412</v>
      </c>
      <c r="AL31" s="2">
        <f t="shared" si="15"/>
        <v>6296.5206588202054</v>
      </c>
      <c r="AM31" s="2">
        <f t="shared" si="15"/>
        <v>5938.1159271079987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6814.7295491614741</v>
      </c>
      <c r="AQ31" s="13">
        <f t="shared" ref="AQ31" si="28">IFERROR(M31/AB31, "N.A.")</f>
        <v>7321.715558550889</v>
      </c>
      <c r="AR31" s="14">
        <f t="shared" ref="AR31" si="29">IFERROR(N31/AC31, "N.A.")</f>
        <v>7142.607255910847</v>
      </c>
    </row>
    <row r="32" spans="1:44" ht="15" customHeight="1" thickBot="1" x14ac:dyDescent="0.3">
      <c r="A32" s="5" t="s">
        <v>0</v>
      </c>
      <c r="B32" s="44">
        <f>B31+C31</f>
        <v>1387147340.9999995</v>
      </c>
      <c r="C32" s="45"/>
      <c r="D32" s="44">
        <f>D31+E31</f>
        <v>167153594.99999994</v>
      </c>
      <c r="E32" s="45"/>
      <c r="F32" s="44">
        <f>F31+G31</f>
        <v>143599890</v>
      </c>
      <c r="G32" s="45"/>
      <c r="H32" s="44">
        <f>H31+I31</f>
        <v>235824379.00000006</v>
      </c>
      <c r="I32" s="45"/>
      <c r="J32" s="44">
        <f>J31+K31</f>
        <v>0</v>
      </c>
      <c r="K32" s="45"/>
      <c r="L32" s="44">
        <f>L31+M31</f>
        <v>1933725204.9999995</v>
      </c>
      <c r="M32" s="46"/>
      <c r="N32" s="22">
        <f>B32+D32+F32+H32+J32</f>
        <v>1933725204.9999995</v>
      </c>
      <c r="P32" s="5" t="s">
        <v>0</v>
      </c>
      <c r="Q32" s="44">
        <f>Q31+R31</f>
        <v>200490</v>
      </c>
      <c r="R32" s="45"/>
      <c r="S32" s="44">
        <f>S31+T31</f>
        <v>17074</v>
      </c>
      <c r="T32" s="45"/>
      <c r="U32" s="44">
        <f>U31+V31</f>
        <v>13666</v>
      </c>
      <c r="V32" s="45"/>
      <c r="W32" s="44">
        <f>W31+X31</f>
        <v>38006</v>
      </c>
      <c r="X32" s="45"/>
      <c r="Y32" s="44">
        <f>Y31+Z31</f>
        <v>1495</v>
      </c>
      <c r="Z32" s="45"/>
      <c r="AA32" s="44">
        <f>AA31+AB31</f>
        <v>270731</v>
      </c>
      <c r="AB32" s="45"/>
      <c r="AC32" s="23">
        <f>Q32+S32+U32+W32+Y32</f>
        <v>270731</v>
      </c>
      <c r="AE32" s="5" t="s">
        <v>0</v>
      </c>
      <c r="AF32" s="24">
        <f>IFERROR(B32/Q32,"N.A.")</f>
        <v>6918.7856800837926</v>
      </c>
      <c r="AG32" s="25"/>
      <c r="AH32" s="24">
        <f>IFERROR(D32/S32,"N.A.")</f>
        <v>9789.9493381749999</v>
      </c>
      <c r="AI32" s="25"/>
      <c r="AJ32" s="24">
        <f>IFERROR(F32/U32,"N.A.")</f>
        <v>10507.821601053711</v>
      </c>
      <c r="AK32" s="25"/>
      <c r="AL32" s="24">
        <f>IFERROR(H32/W32,"N.A.")</f>
        <v>6204.9249855286025</v>
      </c>
      <c r="AM32" s="25"/>
      <c r="AN32" s="24">
        <f>IFERROR(J32/Y32,"N.A.")</f>
        <v>0</v>
      </c>
      <c r="AO32" s="25"/>
      <c r="AP32" s="24">
        <f>IFERROR(L32/AA32,"N.A.")</f>
        <v>7142.607255910847</v>
      </c>
      <c r="AQ32" s="25"/>
      <c r="AR32" s="16">
        <f>IFERROR(N32/AC32, "N.A.")</f>
        <v>7142.607255910847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17411763</v>
      </c>
      <c r="C39" s="2"/>
      <c r="D39" s="2">
        <v>7325940.0000000009</v>
      </c>
      <c r="E39" s="2"/>
      <c r="F39" s="2">
        <v>7333900</v>
      </c>
      <c r="G39" s="2"/>
      <c r="H39" s="2">
        <v>74819371.00000003</v>
      </c>
      <c r="I39" s="2"/>
      <c r="J39" s="2">
        <v>0</v>
      </c>
      <c r="K39" s="2"/>
      <c r="L39" s="1">
        <f>B39+D39+F39+H39+J39</f>
        <v>106890974.00000003</v>
      </c>
      <c r="M39" s="13">
        <f>C39+E39+G39+I39+K39</f>
        <v>0</v>
      </c>
      <c r="N39" s="14">
        <f>L39+M39</f>
        <v>106890974.00000003</v>
      </c>
      <c r="P39" s="3" t="s">
        <v>12</v>
      </c>
      <c r="Q39" s="2">
        <v>3638</v>
      </c>
      <c r="R39" s="2">
        <v>0</v>
      </c>
      <c r="S39" s="2">
        <v>949</v>
      </c>
      <c r="T39" s="2">
        <v>0</v>
      </c>
      <c r="U39" s="2">
        <v>1132</v>
      </c>
      <c r="V39" s="2">
        <v>0</v>
      </c>
      <c r="W39" s="2">
        <v>23274</v>
      </c>
      <c r="X39" s="2">
        <v>0</v>
      </c>
      <c r="Y39" s="2">
        <v>1746</v>
      </c>
      <c r="Z39" s="2">
        <v>0</v>
      </c>
      <c r="AA39" s="1">
        <f>Q39+S39+U39+W39+Y39</f>
        <v>30739</v>
      </c>
      <c r="AB39" s="13">
        <f>R39+T39+V39+X39+Z39</f>
        <v>0</v>
      </c>
      <c r="AC39" s="14">
        <f>AA39+AB39</f>
        <v>30739</v>
      </c>
      <c r="AE39" s="3" t="s">
        <v>12</v>
      </c>
      <c r="AF39" s="2">
        <f>IFERROR(B39/Q39, "N.A.")</f>
        <v>4786.08108851017</v>
      </c>
      <c r="AG39" s="2" t="str">
        <f t="shared" ref="AG39:AR43" si="30">IFERROR(C39/R39, "N.A.")</f>
        <v>N.A.</v>
      </c>
      <c r="AH39" s="2">
        <f t="shared" si="30"/>
        <v>7719.6417281348795</v>
      </c>
      <c r="AI39" s="2" t="str">
        <f t="shared" si="30"/>
        <v>N.A.</v>
      </c>
      <c r="AJ39" s="2">
        <f t="shared" si="30"/>
        <v>6478.7102473498235</v>
      </c>
      <c r="AK39" s="2" t="str">
        <f t="shared" si="30"/>
        <v>N.A.</v>
      </c>
      <c r="AL39" s="2">
        <f t="shared" si="30"/>
        <v>3214.719042708603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3477.3731741435972</v>
      </c>
      <c r="AQ39" s="13" t="str">
        <f t="shared" si="30"/>
        <v>N.A.</v>
      </c>
      <c r="AR39" s="14">
        <f t="shared" si="30"/>
        <v>3477.3731741435972</v>
      </c>
    </row>
    <row r="40" spans="1:44" ht="15" customHeight="1" thickBot="1" x14ac:dyDescent="0.3">
      <c r="A40" s="3" t="s">
        <v>13</v>
      </c>
      <c r="B40" s="2">
        <v>59832841.99999997</v>
      </c>
      <c r="C40" s="2">
        <v>6541530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59832841.99999997</v>
      </c>
      <c r="M40" s="13">
        <f t="shared" si="31"/>
        <v>6541530</v>
      </c>
      <c r="N40" s="14">
        <f t="shared" ref="N40:N42" si="32">L40+M40</f>
        <v>66374371.99999997</v>
      </c>
      <c r="P40" s="3" t="s">
        <v>13</v>
      </c>
      <c r="Q40" s="2">
        <v>13836</v>
      </c>
      <c r="R40" s="2">
        <v>1420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13836</v>
      </c>
      <c r="AB40" s="13">
        <f t="shared" si="33"/>
        <v>1420</v>
      </c>
      <c r="AC40" s="14">
        <f t="shared" ref="AC40:AC42" si="34">AA40+AB40</f>
        <v>15256</v>
      </c>
      <c r="AE40" s="3" t="s">
        <v>13</v>
      </c>
      <c r="AF40" s="2">
        <f t="shared" ref="AF40:AF43" si="35">IFERROR(B40/Q40, "N.A.")</f>
        <v>4324.432061289388</v>
      </c>
      <c r="AG40" s="2">
        <f t="shared" si="30"/>
        <v>4606.711267605634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4324.432061289388</v>
      </c>
      <c r="AQ40" s="13">
        <f t="shared" si="30"/>
        <v>4606.711267605634</v>
      </c>
      <c r="AR40" s="14">
        <f t="shared" si="30"/>
        <v>4350.7060828526464</v>
      </c>
    </row>
    <row r="41" spans="1:44" ht="15" customHeight="1" thickBot="1" x14ac:dyDescent="0.3">
      <c r="A41" s="3" t="s">
        <v>14</v>
      </c>
      <c r="B41" s="2">
        <v>128914790.00000003</v>
      </c>
      <c r="C41" s="2">
        <v>581336159.99999988</v>
      </c>
      <c r="D41" s="2">
        <v>7156069.9999999991</v>
      </c>
      <c r="E41" s="2">
        <v>19212050</v>
      </c>
      <c r="F41" s="2"/>
      <c r="G41" s="2">
        <v>15921790</v>
      </c>
      <c r="H41" s="2"/>
      <c r="I41" s="2">
        <v>49699300.000000007</v>
      </c>
      <c r="J41" s="2">
        <v>0</v>
      </c>
      <c r="K41" s="2"/>
      <c r="L41" s="1">
        <f t="shared" si="31"/>
        <v>136070860.00000003</v>
      </c>
      <c r="M41" s="13">
        <f t="shared" si="31"/>
        <v>666169299.99999988</v>
      </c>
      <c r="N41" s="14">
        <f t="shared" si="32"/>
        <v>802240159.99999988</v>
      </c>
      <c r="P41" s="3" t="s">
        <v>14</v>
      </c>
      <c r="Q41" s="2">
        <v>23567</v>
      </c>
      <c r="R41" s="2">
        <v>91499</v>
      </c>
      <c r="S41" s="2">
        <v>1820</v>
      </c>
      <c r="T41" s="2">
        <v>2479</v>
      </c>
      <c r="U41" s="2">
        <v>0</v>
      </c>
      <c r="V41" s="2">
        <v>2046</v>
      </c>
      <c r="W41" s="2">
        <v>0</v>
      </c>
      <c r="X41" s="2">
        <v>4340</v>
      </c>
      <c r="Y41" s="2">
        <v>3447</v>
      </c>
      <c r="Z41" s="2">
        <v>0</v>
      </c>
      <c r="AA41" s="1">
        <f t="shared" si="33"/>
        <v>28834</v>
      </c>
      <c r="AB41" s="13">
        <f t="shared" si="33"/>
        <v>100364</v>
      </c>
      <c r="AC41" s="14">
        <f t="shared" si="34"/>
        <v>129198</v>
      </c>
      <c r="AE41" s="3" t="s">
        <v>14</v>
      </c>
      <c r="AF41" s="2">
        <f t="shared" si="35"/>
        <v>5470.140026307974</v>
      </c>
      <c r="AG41" s="2">
        <f t="shared" si="30"/>
        <v>6353.470092569316</v>
      </c>
      <c r="AH41" s="2">
        <f t="shared" si="30"/>
        <v>3931.9065934065929</v>
      </c>
      <c r="AI41" s="2">
        <f t="shared" si="30"/>
        <v>7749.9193223073817</v>
      </c>
      <c r="AJ41" s="2" t="str">
        <f t="shared" si="30"/>
        <v>N.A.</v>
      </c>
      <c r="AK41" s="2">
        <f t="shared" si="30"/>
        <v>7781.9110459433041</v>
      </c>
      <c r="AL41" s="2" t="str">
        <f t="shared" si="30"/>
        <v>N.A.</v>
      </c>
      <c r="AM41" s="2">
        <f t="shared" si="30"/>
        <v>11451.451612903227</v>
      </c>
      <c r="AN41" s="2">
        <f t="shared" si="30"/>
        <v>0</v>
      </c>
      <c r="AO41" s="2" t="str">
        <f t="shared" si="30"/>
        <v>N.A.</v>
      </c>
      <c r="AP41" s="15">
        <f t="shared" si="30"/>
        <v>4719.1114656308537</v>
      </c>
      <c r="AQ41" s="13">
        <f t="shared" si="30"/>
        <v>6637.5323821290494</v>
      </c>
      <c r="AR41" s="14">
        <f t="shared" si="30"/>
        <v>6209.3852846019281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206159394.99999997</v>
      </c>
      <c r="C43" s="2">
        <v>587877690.00000012</v>
      </c>
      <c r="D43" s="2">
        <v>14482009.999999998</v>
      </c>
      <c r="E43" s="2">
        <v>19212050</v>
      </c>
      <c r="F43" s="2">
        <v>7333900</v>
      </c>
      <c r="G43" s="2">
        <v>15921790</v>
      </c>
      <c r="H43" s="2">
        <v>74819371.00000003</v>
      </c>
      <c r="I43" s="2">
        <v>49699300.000000007</v>
      </c>
      <c r="J43" s="2">
        <v>0</v>
      </c>
      <c r="K43" s="2"/>
      <c r="L43" s="1">
        <f t="shared" ref="L43" si="36">B43+D43+F43+H43+J43</f>
        <v>302794676</v>
      </c>
      <c r="M43" s="13">
        <f t="shared" ref="M43" si="37">C43+E43+G43+I43+K43</f>
        <v>672710830.00000012</v>
      </c>
      <c r="N43" s="21">
        <f t="shared" ref="N43" si="38">L43+M43</f>
        <v>975505506.00000012</v>
      </c>
      <c r="P43" s="4" t="s">
        <v>16</v>
      </c>
      <c r="Q43" s="2">
        <v>41041</v>
      </c>
      <c r="R43" s="2">
        <v>92919</v>
      </c>
      <c r="S43" s="2">
        <v>2769</v>
      </c>
      <c r="T43" s="2">
        <v>2479</v>
      </c>
      <c r="U43" s="2">
        <v>1132</v>
      </c>
      <c r="V43" s="2">
        <v>2046</v>
      </c>
      <c r="W43" s="2">
        <v>23274</v>
      </c>
      <c r="X43" s="2">
        <v>4340</v>
      </c>
      <c r="Y43" s="2">
        <v>5193</v>
      </c>
      <c r="Z43" s="2">
        <v>0</v>
      </c>
      <c r="AA43" s="1">
        <f t="shared" ref="AA43" si="39">Q43+S43+U43+W43+Y43</f>
        <v>73409</v>
      </c>
      <c r="AB43" s="13">
        <f t="shared" ref="AB43" si="40">R43+T43+V43+X43+Z43</f>
        <v>101784</v>
      </c>
      <c r="AC43" s="21">
        <f t="shared" ref="AC43" si="41">AA43+AB43</f>
        <v>175193</v>
      </c>
      <c r="AE43" s="4" t="s">
        <v>16</v>
      </c>
      <c r="AF43" s="2">
        <f t="shared" si="35"/>
        <v>5023.2546721571107</v>
      </c>
      <c r="AG43" s="2">
        <f t="shared" si="30"/>
        <v>6326.77590159171</v>
      </c>
      <c r="AH43" s="2">
        <f t="shared" si="30"/>
        <v>5230.0505597688689</v>
      </c>
      <c r="AI43" s="2">
        <f t="shared" si="30"/>
        <v>7749.9193223073817</v>
      </c>
      <c r="AJ43" s="2">
        <f t="shared" si="30"/>
        <v>6478.7102473498235</v>
      </c>
      <c r="AK43" s="2">
        <f t="shared" si="30"/>
        <v>7781.9110459433041</v>
      </c>
      <c r="AL43" s="2">
        <f t="shared" si="30"/>
        <v>3214.719042708603</v>
      </c>
      <c r="AM43" s="2">
        <f t="shared" si="30"/>
        <v>11451.451612903227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4124.7623043496033</v>
      </c>
      <c r="AQ43" s="13">
        <f t="shared" ref="AQ43" si="43">IFERROR(M43/AB43, "N.A.")</f>
        <v>6609.2001689853032</v>
      </c>
      <c r="AR43" s="14">
        <f t="shared" ref="AR43" si="44">IFERROR(N43/AC43, "N.A.")</f>
        <v>5568.176274166206</v>
      </c>
    </row>
    <row r="44" spans="1:44" ht="15" customHeight="1" thickBot="1" x14ac:dyDescent="0.3">
      <c r="A44" s="5" t="s">
        <v>0</v>
      </c>
      <c r="B44" s="44">
        <f>B43+C43</f>
        <v>794037085.00000012</v>
      </c>
      <c r="C44" s="45"/>
      <c r="D44" s="44">
        <f>D43+E43</f>
        <v>33694060</v>
      </c>
      <c r="E44" s="45"/>
      <c r="F44" s="44">
        <f>F43+G43</f>
        <v>23255690</v>
      </c>
      <c r="G44" s="45"/>
      <c r="H44" s="44">
        <f>H43+I43</f>
        <v>124518671.00000003</v>
      </c>
      <c r="I44" s="45"/>
      <c r="J44" s="44">
        <f>J43+K43</f>
        <v>0</v>
      </c>
      <c r="K44" s="45"/>
      <c r="L44" s="44">
        <f>L43+M43</f>
        <v>975505506.00000012</v>
      </c>
      <c r="M44" s="46"/>
      <c r="N44" s="22">
        <f>B44+D44+F44+H44+J44</f>
        <v>975505506.00000012</v>
      </c>
      <c r="P44" s="5" t="s">
        <v>0</v>
      </c>
      <c r="Q44" s="44">
        <f>Q43+R43</f>
        <v>133960</v>
      </c>
      <c r="R44" s="45"/>
      <c r="S44" s="44">
        <f>S43+T43</f>
        <v>5248</v>
      </c>
      <c r="T44" s="45"/>
      <c r="U44" s="44">
        <f>U43+V43</f>
        <v>3178</v>
      </c>
      <c r="V44" s="45"/>
      <c r="W44" s="44">
        <f>W43+X43</f>
        <v>27614</v>
      </c>
      <c r="X44" s="45"/>
      <c r="Y44" s="44">
        <f>Y43+Z43</f>
        <v>5193</v>
      </c>
      <c r="Z44" s="45"/>
      <c r="AA44" s="44">
        <f>AA43+AB43</f>
        <v>175193</v>
      </c>
      <c r="AB44" s="46"/>
      <c r="AC44" s="22">
        <f>Q44+S44+U44+W44+Y44</f>
        <v>175193</v>
      </c>
      <c r="AE44" s="5" t="s">
        <v>0</v>
      </c>
      <c r="AF44" s="24">
        <f>IFERROR(B44/Q44,"N.A.")</f>
        <v>5927.4192669453578</v>
      </c>
      <c r="AG44" s="25"/>
      <c r="AH44" s="24">
        <f>IFERROR(D44/S44,"N.A.")</f>
        <v>6420.3620426829266</v>
      </c>
      <c r="AI44" s="25"/>
      <c r="AJ44" s="24">
        <f>IFERROR(F44/U44,"N.A.")</f>
        <v>7317.7123977344245</v>
      </c>
      <c r="AK44" s="25"/>
      <c r="AL44" s="24">
        <f>IFERROR(H44/W44,"N.A.")</f>
        <v>4509.2587455638459</v>
      </c>
      <c r="AM44" s="25"/>
      <c r="AN44" s="24">
        <f>IFERROR(J44/Y44,"N.A.")</f>
        <v>0</v>
      </c>
      <c r="AO44" s="25"/>
      <c r="AP44" s="24">
        <f>IFERROR(L44/AA44,"N.A.")</f>
        <v>5568.176274166206</v>
      </c>
      <c r="AQ44" s="25"/>
      <c r="AR44" s="16">
        <f>IFERROR(N44/AC44, "N.A.")</f>
        <v>5568.176274166206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4309460</v>
      </c>
      <c r="C15" s="2"/>
      <c r="D15" s="2">
        <v>1794120</v>
      </c>
      <c r="E15" s="2"/>
      <c r="F15" s="2">
        <v>5630850</v>
      </c>
      <c r="G15" s="2"/>
      <c r="H15" s="2">
        <v>19591311</v>
      </c>
      <c r="I15" s="2"/>
      <c r="J15" s="2">
        <v>0</v>
      </c>
      <c r="K15" s="2"/>
      <c r="L15" s="1">
        <f>B15+D15+F15+H15+J15</f>
        <v>31325741</v>
      </c>
      <c r="M15" s="13">
        <f>C15+E15+G15+I15+K15</f>
        <v>0</v>
      </c>
      <c r="N15" s="14">
        <f>L15+M15</f>
        <v>31325741</v>
      </c>
      <c r="P15" s="3" t="s">
        <v>12</v>
      </c>
      <c r="Q15" s="2">
        <v>1456</v>
      </c>
      <c r="R15" s="2">
        <v>0</v>
      </c>
      <c r="S15" s="2">
        <v>663</v>
      </c>
      <c r="T15" s="2">
        <v>0</v>
      </c>
      <c r="U15" s="2">
        <v>862</v>
      </c>
      <c r="V15" s="2">
        <v>0</v>
      </c>
      <c r="W15" s="2">
        <v>5211</v>
      </c>
      <c r="X15" s="2">
        <v>0</v>
      </c>
      <c r="Y15" s="2">
        <v>755</v>
      </c>
      <c r="Z15" s="2">
        <v>0</v>
      </c>
      <c r="AA15" s="1">
        <f>Q15+S15+U15+W15+Y15</f>
        <v>8947</v>
      </c>
      <c r="AB15" s="13">
        <f>R15+T15+V15+X15+Z15</f>
        <v>0</v>
      </c>
      <c r="AC15" s="14">
        <f>AA15+AB15</f>
        <v>8947</v>
      </c>
      <c r="AE15" s="3" t="s">
        <v>12</v>
      </c>
      <c r="AF15" s="2">
        <f>IFERROR(B15/Q15, "N.A.")</f>
        <v>2959.7939560439559</v>
      </c>
      <c r="AG15" s="2" t="str">
        <f t="shared" ref="AG15:AR19" si="0">IFERROR(C15/R15, "N.A.")</f>
        <v>N.A.</v>
      </c>
      <c r="AH15" s="2">
        <f t="shared" si="0"/>
        <v>2706.0633484162895</v>
      </c>
      <c r="AI15" s="2" t="str">
        <f t="shared" si="0"/>
        <v>N.A.</v>
      </c>
      <c r="AJ15" s="2">
        <f t="shared" si="0"/>
        <v>6532.3085846867752</v>
      </c>
      <c r="AK15" s="2" t="str">
        <f t="shared" si="0"/>
        <v>N.A.</v>
      </c>
      <c r="AL15" s="2">
        <f t="shared" si="0"/>
        <v>3759.6067933218192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3501.2563987928916</v>
      </c>
      <c r="AQ15" s="13" t="str">
        <f t="shared" si="0"/>
        <v>N.A.</v>
      </c>
      <c r="AR15" s="14">
        <f t="shared" si="0"/>
        <v>3501.2563987928916</v>
      </c>
    </row>
    <row r="16" spans="1:44" ht="15" customHeight="1" thickBot="1" x14ac:dyDescent="0.3">
      <c r="A16" s="3" t="s">
        <v>13</v>
      </c>
      <c r="B16" s="2">
        <v>2465809.9999999995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2465809.9999999995</v>
      </c>
      <c r="M16" s="13">
        <f t="shared" si="1"/>
        <v>0</v>
      </c>
      <c r="N16" s="14">
        <f t="shared" ref="N16:N18" si="2">L16+M16</f>
        <v>2465809.9999999995</v>
      </c>
      <c r="P16" s="3" t="s">
        <v>13</v>
      </c>
      <c r="Q16" s="2">
        <v>1204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1204</v>
      </c>
      <c r="AB16" s="13">
        <f t="shared" si="3"/>
        <v>0</v>
      </c>
      <c r="AC16" s="14">
        <f t="shared" ref="AC16:AC18" si="4">AA16+AB16</f>
        <v>1204</v>
      </c>
      <c r="AE16" s="3" t="s">
        <v>13</v>
      </c>
      <c r="AF16" s="2">
        <f t="shared" ref="AF16:AF19" si="5">IFERROR(B16/Q16, "N.A.")</f>
        <v>2048.0149501661126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2048.0149501661126</v>
      </c>
      <c r="AQ16" s="13" t="str">
        <f t="shared" si="0"/>
        <v>N.A.</v>
      </c>
      <c r="AR16" s="14">
        <f t="shared" si="0"/>
        <v>2048.0149501661126</v>
      </c>
    </row>
    <row r="17" spans="1:44" ht="15" customHeight="1" thickBot="1" x14ac:dyDescent="0.3">
      <c r="A17" s="3" t="s">
        <v>14</v>
      </c>
      <c r="B17" s="2">
        <v>21528160.999999996</v>
      </c>
      <c r="C17" s="2">
        <v>31015713</v>
      </c>
      <c r="D17" s="2">
        <v>1856000</v>
      </c>
      <c r="E17" s="2">
        <v>1026840</v>
      </c>
      <c r="F17" s="2"/>
      <c r="G17" s="2">
        <v>474000</v>
      </c>
      <c r="H17" s="2"/>
      <c r="I17" s="2">
        <v>2494000</v>
      </c>
      <c r="J17" s="2">
        <v>0</v>
      </c>
      <c r="K17" s="2"/>
      <c r="L17" s="1">
        <f t="shared" si="1"/>
        <v>23384160.999999996</v>
      </c>
      <c r="M17" s="13">
        <f t="shared" si="1"/>
        <v>35010553</v>
      </c>
      <c r="N17" s="14">
        <f t="shared" si="2"/>
        <v>58394714</v>
      </c>
      <c r="P17" s="3" t="s">
        <v>14</v>
      </c>
      <c r="Q17" s="2">
        <v>4290</v>
      </c>
      <c r="R17" s="2">
        <v>3771</v>
      </c>
      <c r="S17" s="2">
        <v>232</v>
      </c>
      <c r="T17" s="2">
        <v>199</v>
      </c>
      <c r="U17" s="2">
        <v>0</v>
      </c>
      <c r="V17" s="2">
        <v>556</v>
      </c>
      <c r="W17" s="2">
        <v>0</v>
      </c>
      <c r="X17" s="2">
        <v>390</v>
      </c>
      <c r="Y17" s="2">
        <v>622</v>
      </c>
      <c r="Z17" s="2">
        <v>0</v>
      </c>
      <c r="AA17" s="1">
        <f t="shared" si="3"/>
        <v>5144</v>
      </c>
      <c r="AB17" s="13">
        <f t="shared" si="3"/>
        <v>4916</v>
      </c>
      <c r="AC17" s="14">
        <f t="shared" si="4"/>
        <v>10060</v>
      </c>
      <c r="AE17" s="3" t="s">
        <v>14</v>
      </c>
      <c r="AF17" s="2">
        <f t="shared" si="5"/>
        <v>5018.2193473193465</v>
      </c>
      <c r="AG17" s="2">
        <f t="shared" si="0"/>
        <v>8224.7979315831344</v>
      </c>
      <c r="AH17" s="2">
        <f t="shared" si="0"/>
        <v>8000</v>
      </c>
      <c r="AI17" s="2">
        <f t="shared" si="0"/>
        <v>5160</v>
      </c>
      <c r="AJ17" s="2" t="str">
        <f t="shared" si="0"/>
        <v>N.A.</v>
      </c>
      <c r="AK17" s="2">
        <f t="shared" si="0"/>
        <v>852.51798561151077</v>
      </c>
      <c r="AL17" s="2" t="str">
        <f t="shared" si="0"/>
        <v>N.A.</v>
      </c>
      <c r="AM17" s="2">
        <f t="shared" si="0"/>
        <v>6394.8717948717949</v>
      </c>
      <c r="AN17" s="2">
        <f t="shared" si="0"/>
        <v>0</v>
      </c>
      <c r="AO17" s="2" t="str">
        <f t="shared" si="0"/>
        <v>N.A.</v>
      </c>
      <c r="AP17" s="15">
        <f t="shared" si="0"/>
        <v>4545.9099922239493</v>
      </c>
      <c r="AQ17" s="13">
        <f t="shared" si="0"/>
        <v>7121.7561025223758</v>
      </c>
      <c r="AR17" s="14">
        <f t="shared" si="0"/>
        <v>5804.6435387673955</v>
      </c>
    </row>
    <row r="18" spans="1:44" ht="15" customHeight="1" thickBot="1" x14ac:dyDescent="0.3">
      <c r="A18" s="3" t="s">
        <v>15</v>
      </c>
      <c r="B18" s="2">
        <v>723640</v>
      </c>
      <c r="C18" s="2"/>
      <c r="D18" s="2">
        <v>598560</v>
      </c>
      <c r="E18" s="2"/>
      <c r="F18" s="2"/>
      <c r="G18" s="2">
        <v>0</v>
      </c>
      <c r="H18" s="2">
        <v>39800.000000000007</v>
      </c>
      <c r="I18" s="2"/>
      <c r="J18" s="2">
        <v>0</v>
      </c>
      <c r="K18" s="2"/>
      <c r="L18" s="1">
        <f t="shared" si="1"/>
        <v>1362000</v>
      </c>
      <c r="M18" s="13">
        <f t="shared" si="1"/>
        <v>0</v>
      </c>
      <c r="N18" s="14">
        <f t="shared" si="2"/>
        <v>1362000</v>
      </c>
      <c r="P18" s="3" t="s">
        <v>15</v>
      </c>
      <c r="Q18" s="2">
        <v>316</v>
      </c>
      <c r="R18" s="2">
        <v>0</v>
      </c>
      <c r="S18" s="2">
        <v>232</v>
      </c>
      <c r="T18" s="2">
        <v>0</v>
      </c>
      <c r="U18" s="2">
        <v>0</v>
      </c>
      <c r="V18" s="2">
        <v>316</v>
      </c>
      <c r="W18" s="2">
        <v>1642</v>
      </c>
      <c r="X18" s="2">
        <v>0</v>
      </c>
      <c r="Y18" s="2">
        <v>199</v>
      </c>
      <c r="Z18" s="2">
        <v>0</v>
      </c>
      <c r="AA18" s="1">
        <f t="shared" si="3"/>
        <v>2389</v>
      </c>
      <c r="AB18" s="13">
        <f t="shared" si="3"/>
        <v>316</v>
      </c>
      <c r="AC18" s="21">
        <f t="shared" si="4"/>
        <v>2705</v>
      </c>
      <c r="AE18" s="3" t="s">
        <v>15</v>
      </c>
      <c r="AF18" s="2">
        <f t="shared" si="5"/>
        <v>2290</v>
      </c>
      <c r="AG18" s="2" t="str">
        <f t="shared" si="0"/>
        <v>N.A.</v>
      </c>
      <c r="AH18" s="2">
        <f t="shared" si="0"/>
        <v>2580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24.238733252131553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570.11301799916282</v>
      </c>
      <c r="AQ18" s="13">
        <f t="shared" si="0"/>
        <v>0</v>
      </c>
      <c r="AR18" s="14">
        <f t="shared" si="0"/>
        <v>503.5120147874307</v>
      </c>
    </row>
    <row r="19" spans="1:44" ht="15" customHeight="1" thickBot="1" x14ac:dyDescent="0.3">
      <c r="A19" s="4" t="s">
        <v>16</v>
      </c>
      <c r="B19" s="2">
        <v>29027071.000000007</v>
      </c>
      <c r="C19" s="2">
        <v>31015713</v>
      </c>
      <c r="D19" s="2">
        <v>4248680</v>
      </c>
      <c r="E19" s="2">
        <v>1026840</v>
      </c>
      <c r="F19" s="2">
        <v>5630850</v>
      </c>
      <c r="G19" s="2">
        <v>474000</v>
      </c>
      <c r="H19" s="2">
        <v>19631110.999999996</v>
      </c>
      <c r="I19" s="2">
        <v>2494000</v>
      </c>
      <c r="J19" s="2">
        <v>0</v>
      </c>
      <c r="K19" s="2"/>
      <c r="L19" s="1">
        <f t="shared" ref="L19" si="6">B19+D19+F19+H19+J19</f>
        <v>58537712</v>
      </c>
      <c r="M19" s="13">
        <f t="shared" ref="M19" si="7">C19+E19+G19+I19+K19</f>
        <v>35010553</v>
      </c>
      <c r="N19" s="21">
        <f t="shared" ref="N19" si="8">L19+M19</f>
        <v>93548265</v>
      </c>
      <c r="P19" s="4" t="s">
        <v>16</v>
      </c>
      <c r="Q19" s="2">
        <v>7266</v>
      </c>
      <c r="R19" s="2">
        <v>3771</v>
      </c>
      <c r="S19" s="2">
        <v>1127</v>
      </c>
      <c r="T19" s="2">
        <v>199</v>
      </c>
      <c r="U19" s="2">
        <v>862</v>
      </c>
      <c r="V19" s="2">
        <v>872</v>
      </c>
      <c r="W19" s="2">
        <v>6853</v>
      </c>
      <c r="X19" s="2">
        <v>390</v>
      </c>
      <c r="Y19" s="2">
        <v>1576</v>
      </c>
      <c r="Z19" s="2">
        <v>0</v>
      </c>
      <c r="AA19" s="1">
        <f t="shared" ref="AA19" si="9">Q19+S19+U19+W19+Y19</f>
        <v>17684</v>
      </c>
      <c r="AB19" s="13">
        <f t="shared" ref="AB19" si="10">R19+T19+V19+X19+Z19</f>
        <v>5232</v>
      </c>
      <c r="AC19" s="14">
        <f t="shared" ref="AC19" si="11">AA19+AB19</f>
        <v>22916</v>
      </c>
      <c r="AE19" s="4" t="s">
        <v>16</v>
      </c>
      <c r="AF19" s="2">
        <f t="shared" si="5"/>
        <v>3994.9175612441518</v>
      </c>
      <c r="AG19" s="2">
        <f t="shared" si="0"/>
        <v>8224.7979315831344</v>
      </c>
      <c r="AH19" s="2">
        <f t="shared" si="0"/>
        <v>3769.9023957409049</v>
      </c>
      <c r="AI19" s="2">
        <f t="shared" si="0"/>
        <v>5160</v>
      </c>
      <c r="AJ19" s="2">
        <f t="shared" si="0"/>
        <v>6532.3085846867752</v>
      </c>
      <c r="AK19" s="2">
        <f t="shared" si="0"/>
        <v>543.57798165137615</v>
      </c>
      <c r="AL19" s="2">
        <f t="shared" si="0"/>
        <v>2864.6010506347579</v>
      </c>
      <c r="AM19" s="2">
        <f t="shared" si="0"/>
        <v>6394.8717948717949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3310.2076453291111</v>
      </c>
      <c r="AQ19" s="13">
        <f t="shared" ref="AQ19" si="13">IFERROR(M19/AB19, "N.A.")</f>
        <v>6691.6194571865444</v>
      </c>
      <c r="AR19" s="14">
        <f t="shared" ref="AR19" si="14">IFERROR(N19/AC19, "N.A.")</f>
        <v>4082.2248647233373</v>
      </c>
    </row>
    <row r="20" spans="1:44" ht="15" customHeight="1" thickBot="1" x14ac:dyDescent="0.3">
      <c r="A20" s="5" t="s">
        <v>0</v>
      </c>
      <c r="B20" s="44">
        <f>B19+C19</f>
        <v>60042784.000000007</v>
      </c>
      <c r="C20" s="45"/>
      <c r="D20" s="44">
        <f>D19+E19</f>
        <v>5275520</v>
      </c>
      <c r="E20" s="45"/>
      <c r="F20" s="44">
        <f>F19+G19</f>
        <v>6104850</v>
      </c>
      <c r="G20" s="45"/>
      <c r="H20" s="44">
        <f>H19+I19</f>
        <v>22125110.999999996</v>
      </c>
      <c r="I20" s="45"/>
      <c r="J20" s="44">
        <f>J19+K19</f>
        <v>0</v>
      </c>
      <c r="K20" s="45"/>
      <c r="L20" s="44">
        <f>L19+M19</f>
        <v>93548265</v>
      </c>
      <c r="M20" s="46"/>
      <c r="N20" s="22">
        <f>B20+D20+F20+H20+J20</f>
        <v>93548265</v>
      </c>
      <c r="P20" s="5" t="s">
        <v>0</v>
      </c>
      <c r="Q20" s="44">
        <f>Q19+R19</f>
        <v>11037</v>
      </c>
      <c r="R20" s="45"/>
      <c r="S20" s="44">
        <f>S19+T19</f>
        <v>1326</v>
      </c>
      <c r="T20" s="45"/>
      <c r="U20" s="44">
        <f>U19+V19</f>
        <v>1734</v>
      </c>
      <c r="V20" s="45"/>
      <c r="W20" s="44">
        <f>W19+X19</f>
        <v>7243</v>
      </c>
      <c r="X20" s="45"/>
      <c r="Y20" s="44">
        <f>Y19+Z19</f>
        <v>1576</v>
      </c>
      <c r="Z20" s="45"/>
      <c r="AA20" s="44">
        <f>AA19+AB19</f>
        <v>22916</v>
      </c>
      <c r="AB20" s="45"/>
      <c r="AC20" s="23">
        <f>Q20+S20+U20+W20+Y20</f>
        <v>22916</v>
      </c>
      <c r="AE20" s="5" t="s">
        <v>0</v>
      </c>
      <c r="AF20" s="24">
        <f>IFERROR(B20/Q20,"N.A.")</f>
        <v>5440.1362689136549</v>
      </c>
      <c r="AG20" s="25"/>
      <c r="AH20" s="24">
        <f>IFERROR(D20/S20,"N.A.")</f>
        <v>3978.5218702865764</v>
      </c>
      <c r="AI20" s="25"/>
      <c r="AJ20" s="24">
        <f>IFERROR(F20/U20,"N.A.")</f>
        <v>3520.6747404844291</v>
      </c>
      <c r="AK20" s="25"/>
      <c r="AL20" s="24">
        <f>IFERROR(H20/W20,"N.A.")</f>
        <v>3054.6888029821894</v>
      </c>
      <c r="AM20" s="25"/>
      <c r="AN20" s="24">
        <f>IFERROR(J20/Y20,"N.A.")</f>
        <v>0</v>
      </c>
      <c r="AO20" s="25"/>
      <c r="AP20" s="24">
        <f>IFERROR(L20/AA20,"N.A.")</f>
        <v>4082.2248647233373</v>
      </c>
      <c r="AQ20" s="25"/>
      <c r="AR20" s="16">
        <f>IFERROR(N20/AC20, "N.A.")</f>
        <v>4082.2248647233373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2884010</v>
      </c>
      <c r="C27" s="2"/>
      <c r="D27" s="2">
        <v>1794120</v>
      </c>
      <c r="E27" s="2"/>
      <c r="F27" s="2">
        <v>4775150</v>
      </c>
      <c r="G27" s="2"/>
      <c r="H27" s="2">
        <v>15576557.999999998</v>
      </c>
      <c r="I27" s="2"/>
      <c r="J27" s="2">
        <v>0</v>
      </c>
      <c r="K27" s="2"/>
      <c r="L27" s="1">
        <f>B27+D27+F27+H27+J27</f>
        <v>25029838</v>
      </c>
      <c r="M27" s="13">
        <f>C27+E27+G27+I27+K27</f>
        <v>0</v>
      </c>
      <c r="N27" s="14">
        <f>L27+M27</f>
        <v>25029838</v>
      </c>
      <c r="P27" s="3" t="s">
        <v>12</v>
      </c>
      <c r="Q27" s="2">
        <v>793</v>
      </c>
      <c r="R27" s="2">
        <v>0</v>
      </c>
      <c r="S27" s="2">
        <v>663</v>
      </c>
      <c r="T27" s="2">
        <v>0</v>
      </c>
      <c r="U27" s="2">
        <v>663</v>
      </c>
      <c r="V27" s="2">
        <v>0</v>
      </c>
      <c r="W27" s="2">
        <v>3196</v>
      </c>
      <c r="X27" s="2">
        <v>0</v>
      </c>
      <c r="Y27" s="2">
        <v>199</v>
      </c>
      <c r="Z27" s="2">
        <v>0</v>
      </c>
      <c r="AA27" s="1">
        <f>Q27+S27+U27+W27+Y27</f>
        <v>5514</v>
      </c>
      <c r="AB27" s="13">
        <f>R27+T27+V27+X27+Z27</f>
        <v>0</v>
      </c>
      <c r="AC27" s="14">
        <f>AA27+AB27</f>
        <v>5514</v>
      </c>
      <c r="AE27" s="3" t="s">
        <v>12</v>
      </c>
      <c r="AF27" s="2">
        <f>IFERROR(B27/Q27, "N.A.")</f>
        <v>3636.8348045397224</v>
      </c>
      <c r="AG27" s="2" t="str">
        <f t="shared" ref="AG27:AR31" si="15">IFERROR(C27/R27, "N.A.")</f>
        <v>N.A.</v>
      </c>
      <c r="AH27" s="2">
        <f t="shared" si="15"/>
        <v>2706.0633484162895</v>
      </c>
      <c r="AI27" s="2" t="str">
        <f t="shared" si="15"/>
        <v>N.A.</v>
      </c>
      <c r="AJ27" s="2">
        <f t="shared" si="15"/>
        <v>7202.3378582202113</v>
      </c>
      <c r="AK27" s="2" t="str">
        <f t="shared" si="15"/>
        <v>N.A.</v>
      </c>
      <c r="AL27" s="2">
        <f t="shared" si="15"/>
        <v>4873.7665832290359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4539.324990932173</v>
      </c>
      <c r="AQ27" s="13" t="str">
        <f t="shared" si="15"/>
        <v>N.A.</v>
      </c>
      <c r="AR27" s="14">
        <f t="shared" si="15"/>
        <v>4539.324990932173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10024667</v>
      </c>
      <c r="C29" s="2">
        <v>17512213</v>
      </c>
      <c r="D29" s="2"/>
      <c r="E29" s="2">
        <v>1026840</v>
      </c>
      <c r="F29" s="2"/>
      <c r="G29" s="2">
        <v>0</v>
      </c>
      <c r="H29" s="2"/>
      <c r="I29" s="2">
        <v>0</v>
      </c>
      <c r="J29" s="2">
        <v>0</v>
      </c>
      <c r="K29" s="2"/>
      <c r="L29" s="1">
        <f t="shared" si="16"/>
        <v>10024667</v>
      </c>
      <c r="M29" s="13">
        <f t="shared" si="16"/>
        <v>18539053</v>
      </c>
      <c r="N29" s="14">
        <f t="shared" si="17"/>
        <v>28563720</v>
      </c>
      <c r="P29" s="3" t="s">
        <v>14</v>
      </c>
      <c r="Q29" s="2">
        <v>1796</v>
      </c>
      <c r="R29" s="2">
        <v>2559</v>
      </c>
      <c r="S29" s="2">
        <v>0</v>
      </c>
      <c r="T29" s="2">
        <v>199</v>
      </c>
      <c r="U29" s="2">
        <v>0</v>
      </c>
      <c r="V29" s="2">
        <v>199</v>
      </c>
      <c r="W29" s="2">
        <v>0</v>
      </c>
      <c r="X29" s="2">
        <v>158</v>
      </c>
      <c r="Y29" s="2">
        <v>464</v>
      </c>
      <c r="Z29" s="2">
        <v>0</v>
      </c>
      <c r="AA29" s="1">
        <f t="shared" si="18"/>
        <v>2260</v>
      </c>
      <c r="AB29" s="13">
        <f t="shared" si="18"/>
        <v>3115</v>
      </c>
      <c r="AC29" s="14">
        <f t="shared" si="19"/>
        <v>5375</v>
      </c>
      <c r="AE29" s="3" t="s">
        <v>14</v>
      </c>
      <c r="AF29" s="2">
        <f t="shared" si="20"/>
        <v>5581.6631403118045</v>
      </c>
      <c r="AG29" s="2">
        <f t="shared" si="15"/>
        <v>6843.3813989839782</v>
      </c>
      <c r="AH29" s="2" t="str">
        <f t="shared" si="15"/>
        <v>N.A.</v>
      </c>
      <c r="AI29" s="2">
        <f t="shared" si="15"/>
        <v>5160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0</v>
      </c>
      <c r="AN29" s="2">
        <f t="shared" si="15"/>
        <v>0</v>
      </c>
      <c r="AO29" s="2" t="str">
        <f t="shared" si="15"/>
        <v>N.A.</v>
      </c>
      <c r="AP29" s="15">
        <f t="shared" si="15"/>
        <v>4435.6933628318584</v>
      </c>
      <c r="AQ29" s="13">
        <f t="shared" si="15"/>
        <v>5951.5418940609952</v>
      </c>
      <c r="AR29" s="14">
        <f t="shared" si="15"/>
        <v>5314.1804651162793</v>
      </c>
    </row>
    <row r="30" spans="1:44" ht="15" customHeight="1" thickBot="1" x14ac:dyDescent="0.3">
      <c r="A30" s="3" t="s">
        <v>15</v>
      </c>
      <c r="B30" s="2">
        <v>723640</v>
      </c>
      <c r="C30" s="2"/>
      <c r="D30" s="2">
        <v>598560</v>
      </c>
      <c r="E30" s="2"/>
      <c r="F30" s="2"/>
      <c r="G30" s="2">
        <v>0</v>
      </c>
      <c r="H30" s="2">
        <v>39800.000000000007</v>
      </c>
      <c r="I30" s="2"/>
      <c r="J30" s="2">
        <v>0</v>
      </c>
      <c r="K30" s="2"/>
      <c r="L30" s="1">
        <f t="shared" si="16"/>
        <v>1362000</v>
      </c>
      <c r="M30" s="13">
        <f t="shared" si="16"/>
        <v>0</v>
      </c>
      <c r="N30" s="14">
        <f t="shared" si="17"/>
        <v>1362000</v>
      </c>
      <c r="P30" s="3" t="s">
        <v>15</v>
      </c>
      <c r="Q30" s="2">
        <v>316</v>
      </c>
      <c r="R30" s="2">
        <v>0</v>
      </c>
      <c r="S30" s="2">
        <v>232</v>
      </c>
      <c r="T30" s="2">
        <v>0</v>
      </c>
      <c r="U30" s="2">
        <v>0</v>
      </c>
      <c r="V30" s="2">
        <v>316</v>
      </c>
      <c r="W30" s="2">
        <v>1642</v>
      </c>
      <c r="X30" s="2">
        <v>0</v>
      </c>
      <c r="Y30" s="2">
        <v>199</v>
      </c>
      <c r="Z30" s="2">
        <v>0</v>
      </c>
      <c r="AA30" s="1">
        <f t="shared" si="18"/>
        <v>2389</v>
      </c>
      <c r="AB30" s="13">
        <f t="shared" si="18"/>
        <v>316</v>
      </c>
      <c r="AC30" s="21">
        <f t="shared" si="19"/>
        <v>2705</v>
      </c>
      <c r="AE30" s="3" t="s">
        <v>15</v>
      </c>
      <c r="AF30" s="2">
        <f t="shared" si="20"/>
        <v>2290</v>
      </c>
      <c r="AG30" s="2" t="str">
        <f t="shared" si="15"/>
        <v>N.A.</v>
      </c>
      <c r="AH30" s="2">
        <f t="shared" si="15"/>
        <v>2580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24.238733252131553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570.11301799916282</v>
      </c>
      <c r="AQ30" s="13">
        <f t="shared" si="15"/>
        <v>0</v>
      </c>
      <c r="AR30" s="14">
        <f t="shared" si="15"/>
        <v>503.5120147874307</v>
      </c>
    </row>
    <row r="31" spans="1:44" ht="15" customHeight="1" thickBot="1" x14ac:dyDescent="0.3">
      <c r="A31" s="4" t="s">
        <v>16</v>
      </c>
      <c r="B31" s="2">
        <v>13632317</v>
      </c>
      <c r="C31" s="2">
        <v>17512213</v>
      </c>
      <c r="D31" s="2">
        <v>2392680</v>
      </c>
      <c r="E31" s="2">
        <v>1026840</v>
      </c>
      <c r="F31" s="2">
        <v>4775150</v>
      </c>
      <c r="G31" s="2">
        <v>0</v>
      </c>
      <c r="H31" s="2">
        <v>15616358.000000002</v>
      </c>
      <c r="I31" s="2">
        <v>0</v>
      </c>
      <c r="J31" s="2">
        <v>0</v>
      </c>
      <c r="K31" s="2"/>
      <c r="L31" s="1">
        <f t="shared" ref="L31" si="21">B31+D31+F31+H31+J31</f>
        <v>36416505</v>
      </c>
      <c r="M31" s="13">
        <f t="shared" ref="M31" si="22">C31+E31+G31+I31+K31</f>
        <v>18539053</v>
      </c>
      <c r="N31" s="21">
        <f t="shared" ref="N31" si="23">L31+M31</f>
        <v>54955558</v>
      </c>
      <c r="P31" s="4" t="s">
        <v>16</v>
      </c>
      <c r="Q31" s="2">
        <v>2905</v>
      </c>
      <c r="R31" s="2">
        <v>2559</v>
      </c>
      <c r="S31" s="2">
        <v>895</v>
      </c>
      <c r="T31" s="2">
        <v>199</v>
      </c>
      <c r="U31" s="2">
        <v>663</v>
      </c>
      <c r="V31" s="2">
        <v>515</v>
      </c>
      <c r="W31" s="2">
        <v>4838</v>
      </c>
      <c r="X31" s="2">
        <v>158</v>
      </c>
      <c r="Y31" s="2">
        <v>862</v>
      </c>
      <c r="Z31" s="2">
        <v>0</v>
      </c>
      <c r="AA31" s="1">
        <f t="shared" ref="AA31" si="24">Q31+S31+U31+W31+Y31</f>
        <v>10163</v>
      </c>
      <c r="AB31" s="13">
        <f t="shared" ref="AB31" si="25">R31+T31+V31+X31+Z31</f>
        <v>3431</v>
      </c>
      <c r="AC31" s="14">
        <f t="shared" ref="AC31" si="26">AA31+AB31</f>
        <v>13594</v>
      </c>
      <c r="AE31" s="4" t="s">
        <v>16</v>
      </c>
      <c r="AF31" s="2">
        <f t="shared" si="20"/>
        <v>4692.7080895008603</v>
      </c>
      <c r="AG31" s="2">
        <f t="shared" si="15"/>
        <v>6843.3813989839782</v>
      </c>
      <c r="AH31" s="2">
        <f t="shared" si="15"/>
        <v>2673.3854748603353</v>
      </c>
      <c r="AI31" s="2">
        <f t="shared" si="15"/>
        <v>5160</v>
      </c>
      <c r="AJ31" s="2">
        <f t="shared" si="15"/>
        <v>7202.3378582202113</v>
      </c>
      <c r="AK31" s="2">
        <f t="shared" si="15"/>
        <v>0</v>
      </c>
      <c r="AL31" s="2">
        <f t="shared" si="15"/>
        <v>3227.8540719305502</v>
      </c>
      <c r="AM31" s="2">
        <f t="shared" si="15"/>
        <v>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3583.2436288497493</v>
      </c>
      <c r="AQ31" s="13">
        <f t="shared" ref="AQ31" si="28">IFERROR(M31/AB31, "N.A.")</f>
        <v>5403.3963858933257</v>
      </c>
      <c r="AR31" s="14">
        <f t="shared" ref="AR31" si="29">IFERROR(N31/AC31, "N.A.")</f>
        <v>4042.6333676622039</v>
      </c>
    </row>
    <row r="32" spans="1:44" ht="15" customHeight="1" thickBot="1" x14ac:dyDescent="0.3">
      <c r="A32" s="5" t="s">
        <v>0</v>
      </c>
      <c r="B32" s="44">
        <f>B31+C31</f>
        <v>31144530</v>
      </c>
      <c r="C32" s="45"/>
      <c r="D32" s="44">
        <f>D31+E31</f>
        <v>3419520</v>
      </c>
      <c r="E32" s="45"/>
      <c r="F32" s="44">
        <f>F31+G31</f>
        <v>4775150</v>
      </c>
      <c r="G32" s="45"/>
      <c r="H32" s="44">
        <f>H31+I31</f>
        <v>15616358.000000002</v>
      </c>
      <c r="I32" s="45"/>
      <c r="J32" s="44">
        <f>J31+K31</f>
        <v>0</v>
      </c>
      <c r="K32" s="45"/>
      <c r="L32" s="44">
        <f>L31+M31</f>
        <v>54955558</v>
      </c>
      <c r="M32" s="46"/>
      <c r="N32" s="22">
        <f>B32+D32+F32+H32+J32</f>
        <v>54955558</v>
      </c>
      <c r="P32" s="5" t="s">
        <v>0</v>
      </c>
      <c r="Q32" s="44">
        <f>Q31+R31</f>
        <v>5464</v>
      </c>
      <c r="R32" s="45"/>
      <c r="S32" s="44">
        <f>S31+T31</f>
        <v>1094</v>
      </c>
      <c r="T32" s="45"/>
      <c r="U32" s="44">
        <f>U31+V31</f>
        <v>1178</v>
      </c>
      <c r="V32" s="45"/>
      <c r="W32" s="44">
        <f>W31+X31</f>
        <v>4996</v>
      </c>
      <c r="X32" s="45"/>
      <c r="Y32" s="44">
        <f>Y31+Z31</f>
        <v>862</v>
      </c>
      <c r="Z32" s="45"/>
      <c r="AA32" s="44">
        <f>AA31+AB31</f>
        <v>13594</v>
      </c>
      <c r="AB32" s="45"/>
      <c r="AC32" s="23">
        <f>Q32+S32+U32+W32+Y32</f>
        <v>13594</v>
      </c>
      <c r="AE32" s="5" t="s">
        <v>0</v>
      </c>
      <c r="AF32" s="24">
        <f>IFERROR(B32/Q32,"N.A.")</f>
        <v>5699.950585651537</v>
      </c>
      <c r="AG32" s="25"/>
      <c r="AH32" s="24">
        <f>IFERROR(D32/S32,"N.A.")</f>
        <v>3125.7038391224864</v>
      </c>
      <c r="AI32" s="25"/>
      <c r="AJ32" s="24">
        <f>IFERROR(F32/U32,"N.A.")</f>
        <v>4053.6078098471985</v>
      </c>
      <c r="AK32" s="25"/>
      <c r="AL32" s="24">
        <f>IFERROR(H32/W32,"N.A.")</f>
        <v>3125.7722177742198</v>
      </c>
      <c r="AM32" s="25"/>
      <c r="AN32" s="24">
        <f>IFERROR(J32/Y32,"N.A.")</f>
        <v>0</v>
      </c>
      <c r="AO32" s="25"/>
      <c r="AP32" s="24">
        <f>IFERROR(L32/AA32,"N.A.")</f>
        <v>4042.6333676622039</v>
      </c>
      <c r="AQ32" s="25"/>
      <c r="AR32" s="16">
        <f>IFERROR(N32/AC32, "N.A.")</f>
        <v>4042.6333676622039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1425450</v>
      </c>
      <c r="C39" s="2"/>
      <c r="D39" s="2"/>
      <c r="E39" s="2"/>
      <c r="F39" s="2">
        <v>855700</v>
      </c>
      <c r="G39" s="2"/>
      <c r="H39" s="2">
        <v>4014753</v>
      </c>
      <c r="I39" s="2"/>
      <c r="J39" s="2">
        <v>0</v>
      </c>
      <c r="K39" s="2"/>
      <c r="L39" s="1">
        <f>B39+D39+F39+H39+J39</f>
        <v>6295903</v>
      </c>
      <c r="M39" s="13">
        <f>C39+E39+G39+I39+K39</f>
        <v>0</v>
      </c>
      <c r="N39" s="14">
        <f>L39+M39</f>
        <v>6295903</v>
      </c>
      <c r="P39" s="3" t="s">
        <v>12</v>
      </c>
      <c r="Q39" s="2">
        <v>663</v>
      </c>
      <c r="R39" s="2">
        <v>0</v>
      </c>
      <c r="S39" s="2">
        <v>0</v>
      </c>
      <c r="T39" s="2">
        <v>0</v>
      </c>
      <c r="U39" s="2">
        <v>199</v>
      </c>
      <c r="V39" s="2">
        <v>0</v>
      </c>
      <c r="W39" s="2">
        <v>2015</v>
      </c>
      <c r="X39" s="2">
        <v>0</v>
      </c>
      <c r="Y39" s="2">
        <v>556</v>
      </c>
      <c r="Z39" s="2">
        <v>0</v>
      </c>
      <c r="AA39" s="1">
        <f>Q39+S39+U39+W39+Y39</f>
        <v>3433</v>
      </c>
      <c r="AB39" s="13">
        <f>R39+T39+V39+X39+Z39</f>
        <v>0</v>
      </c>
      <c r="AC39" s="14">
        <f>AA39+AB39</f>
        <v>3433</v>
      </c>
      <c r="AE39" s="3" t="s">
        <v>12</v>
      </c>
      <c r="AF39" s="2">
        <f>IFERROR(B39/Q39, "N.A.")</f>
        <v>2150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4300</v>
      </c>
      <c r="AK39" s="2" t="str">
        <f t="shared" si="30"/>
        <v>N.A.</v>
      </c>
      <c r="AL39" s="2">
        <f t="shared" si="30"/>
        <v>1992.4332506203475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1833.9362073987766</v>
      </c>
      <c r="AQ39" s="13" t="str">
        <f t="shared" si="30"/>
        <v>N.A.</v>
      </c>
      <c r="AR39" s="14">
        <f t="shared" si="30"/>
        <v>1833.9362073987766</v>
      </c>
    </row>
    <row r="40" spans="1:44" ht="15" customHeight="1" thickBot="1" x14ac:dyDescent="0.3">
      <c r="A40" s="3" t="s">
        <v>13</v>
      </c>
      <c r="B40" s="2">
        <v>2465809.9999999995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2465809.9999999995</v>
      </c>
      <c r="M40" s="13">
        <f t="shared" si="31"/>
        <v>0</v>
      </c>
      <c r="N40" s="14">
        <f t="shared" ref="N40:N42" si="32">L40+M40</f>
        <v>2465809.9999999995</v>
      </c>
      <c r="P40" s="3" t="s">
        <v>13</v>
      </c>
      <c r="Q40" s="2">
        <v>1204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1204</v>
      </c>
      <c r="AB40" s="13">
        <f t="shared" si="33"/>
        <v>0</v>
      </c>
      <c r="AC40" s="14">
        <f t="shared" ref="AC40:AC42" si="34">AA40+AB40</f>
        <v>1204</v>
      </c>
      <c r="AE40" s="3" t="s">
        <v>13</v>
      </c>
      <c r="AF40" s="2">
        <f t="shared" ref="AF40:AF43" si="35">IFERROR(B40/Q40, "N.A.")</f>
        <v>2048.0149501661126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2048.0149501661126</v>
      </c>
      <c r="AQ40" s="13" t="str">
        <f t="shared" si="30"/>
        <v>N.A.</v>
      </c>
      <c r="AR40" s="14">
        <f t="shared" si="30"/>
        <v>2048.0149501661126</v>
      </c>
    </row>
    <row r="41" spans="1:44" ht="15" customHeight="1" thickBot="1" x14ac:dyDescent="0.3">
      <c r="A41" s="3" t="s">
        <v>14</v>
      </c>
      <c r="B41" s="2">
        <v>11503494</v>
      </c>
      <c r="C41" s="2">
        <v>13503500.000000004</v>
      </c>
      <c r="D41" s="2">
        <v>1856000</v>
      </c>
      <c r="E41" s="2"/>
      <c r="F41" s="2"/>
      <c r="G41" s="2">
        <v>474000.00000000006</v>
      </c>
      <c r="H41" s="2"/>
      <c r="I41" s="2">
        <v>2494000</v>
      </c>
      <c r="J41" s="2">
        <v>0</v>
      </c>
      <c r="K41" s="2"/>
      <c r="L41" s="1">
        <f t="shared" si="31"/>
        <v>13359494</v>
      </c>
      <c r="M41" s="13">
        <f t="shared" si="31"/>
        <v>16471500.000000004</v>
      </c>
      <c r="N41" s="14">
        <f t="shared" si="32"/>
        <v>29830994.000000004</v>
      </c>
      <c r="P41" s="3" t="s">
        <v>14</v>
      </c>
      <c r="Q41" s="2">
        <v>2494</v>
      </c>
      <c r="R41" s="2">
        <v>1212</v>
      </c>
      <c r="S41" s="2">
        <v>232</v>
      </c>
      <c r="T41" s="2">
        <v>0</v>
      </c>
      <c r="U41" s="2">
        <v>0</v>
      </c>
      <c r="V41" s="2">
        <v>357</v>
      </c>
      <c r="W41" s="2">
        <v>0</v>
      </c>
      <c r="X41" s="2">
        <v>232</v>
      </c>
      <c r="Y41" s="2">
        <v>158</v>
      </c>
      <c r="Z41" s="2">
        <v>0</v>
      </c>
      <c r="AA41" s="1">
        <f t="shared" si="33"/>
        <v>2884</v>
      </c>
      <c r="AB41" s="13">
        <f t="shared" si="33"/>
        <v>1801</v>
      </c>
      <c r="AC41" s="14">
        <f t="shared" si="34"/>
        <v>4685</v>
      </c>
      <c r="AE41" s="3" t="s">
        <v>14</v>
      </c>
      <c r="AF41" s="2">
        <f t="shared" si="35"/>
        <v>4612.4675220529271</v>
      </c>
      <c r="AG41" s="2">
        <f t="shared" si="30"/>
        <v>11141.501650165019</v>
      </c>
      <c r="AH41" s="2">
        <f t="shared" si="30"/>
        <v>8000</v>
      </c>
      <c r="AI41" s="2" t="str">
        <f t="shared" si="30"/>
        <v>N.A.</v>
      </c>
      <c r="AJ41" s="2" t="str">
        <f t="shared" si="30"/>
        <v>N.A.</v>
      </c>
      <c r="AK41" s="2">
        <f t="shared" si="30"/>
        <v>1327.7310924369749</v>
      </c>
      <c r="AL41" s="2" t="str">
        <f t="shared" si="30"/>
        <v>N.A.</v>
      </c>
      <c r="AM41" s="2">
        <f t="shared" si="30"/>
        <v>10750</v>
      </c>
      <c r="AN41" s="2">
        <f t="shared" si="30"/>
        <v>0</v>
      </c>
      <c r="AO41" s="2" t="str">
        <f t="shared" si="30"/>
        <v>N.A.</v>
      </c>
      <c r="AP41" s="15">
        <f t="shared" si="30"/>
        <v>4632.2794729542302</v>
      </c>
      <c r="AQ41" s="13">
        <f t="shared" si="30"/>
        <v>9145.7523598001135</v>
      </c>
      <c r="AR41" s="14">
        <f t="shared" si="30"/>
        <v>6367.3413020277485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15394754</v>
      </c>
      <c r="C43" s="2">
        <v>13503500.000000004</v>
      </c>
      <c r="D43" s="2">
        <v>1856000</v>
      </c>
      <c r="E43" s="2"/>
      <c r="F43" s="2">
        <v>855700</v>
      </c>
      <c r="G43" s="2">
        <v>474000.00000000006</v>
      </c>
      <c r="H43" s="2">
        <v>4014753</v>
      </c>
      <c r="I43" s="2">
        <v>2494000</v>
      </c>
      <c r="J43" s="2">
        <v>0</v>
      </c>
      <c r="K43" s="2"/>
      <c r="L43" s="1">
        <f t="shared" ref="L43" si="36">B43+D43+F43+H43+J43</f>
        <v>22121207</v>
      </c>
      <c r="M43" s="13">
        <f t="shared" ref="M43" si="37">C43+E43+G43+I43+K43</f>
        <v>16471500.000000004</v>
      </c>
      <c r="N43" s="21">
        <f t="shared" ref="N43" si="38">L43+M43</f>
        <v>38592707</v>
      </c>
      <c r="P43" s="4" t="s">
        <v>16</v>
      </c>
      <c r="Q43" s="2">
        <v>4361</v>
      </c>
      <c r="R43" s="2">
        <v>1212</v>
      </c>
      <c r="S43" s="2">
        <v>232</v>
      </c>
      <c r="T43" s="2">
        <v>0</v>
      </c>
      <c r="U43" s="2">
        <v>199</v>
      </c>
      <c r="V43" s="2">
        <v>357</v>
      </c>
      <c r="W43" s="2">
        <v>2015</v>
      </c>
      <c r="X43" s="2">
        <v>232</v>
      </c>
      <c r="Y43" s="2">
        <v>714</v>
      </c>
      <c r="Z43" s="2">
        <v>0</v>
      </c>
      <c r="AA43" s="1">
        <f t="shared" ref="AA43" si="39">Q43+S43+U43+W43+Y43</f>
        <v>7521</v>
      </c>
      <c r="AB43" s="13">
        <f t="shared" ref="AB43" si="40">R43+T43+V43+X43+Z43</f>
        <v>1801</v>
      </c>
      <c r="AC43" s="21">
        <f t="shared" ref="AC43" si="41">AA43+AB43</f>
        <v>9322</v>
      </c>
      <c r="AE43" s="4" t="s">
        <v>16</v>
      </c>
      <c r="AF43" s="2">
        <f t="shared" si="35"/>
        <v>3530.0972254070166</v>
      </c>
      <c r="AG43" s="2">
        <f t="shared" si="30"/>
        <v>11141.501650165019</v>
      </c>
      <c r="AH43" s="2">
        <f t="shared" si="30"/>
        <v>8000</v>
      </c>
      <c r="AI43" s="2" t="str">
        <f t="shared" si="30"/>
        <v>N.A.</v>
      </c>
      <c r="AJ43" s="2">
        <f t="shared" si="30"/>
        <v>4300</v>
      </c>
      <c r="AK43" s="2">
        <f t="shared" si="30"/>
        <v>1327.7310924369749</v>
      </c>
      <c r="AL43" s="2">
        <f t="shared" si="30"/>
        <v>1992.4332506203475</v>
      </c>
      <c r="AM43" s="2">
        <f t="shared" si="30"/>
        <v>10750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2941.2587421885387</v>
      </c>
      <c r="AQ43" s="13">
        <f t="shared" ref="AQ43" si="43">IFERROR(M43/AB43, "N.A.")</f>
        <v>9145.7523598001135</v>
      </c>
      <c r="AR43" s="14">
        <f t="shared" ref="AR43" si="44">IFERROR(N43/AC43, "N.A.")</f>
        <v>4139.9599871272258</v>
      </c>
    </row>
    <row r="44" spans="1:44" ht="15" customHeight="1" thickBot="1" x14ac:dyDescent="0.3">
      <c r="A44" s="5" t="s">
        <v>0</v>
      </c>
      <c r="B44" s="44">
        <f>B43+C43</f>
        <v>28898254.000000004</v>
      </c>
      <c r="C44" s="45"/>
      <c r="D44" s="44">
        <f>D43+E43</f>
        <v>1856000</v>
      </c>
      <c r="E44" s="45"/>
      <c r="F44" s="44">
        <f>F43+G43</f>
        <v>1329700</v>
      </c>
      <c r="G44" s="45"/>
      <c r="H44" s="44">
        <f>H43+I43</f>
        <v>6508753</v>
      </c>
      <c r="I44" s="45"/>
      <c r="J44" s="44">
        <f>J43+K43</f>
        <v>0</v>
      </c>
      <c r="K44" s="45"/>
      <c r="L44" s="44">
        <f>L43+M43</f>
        <v>38592707</v>
      </c>
      <c r="M44" s="46"/>
      <c r="N44" s="22">
        <f>B44+D44+F44+H44+J44</f>
        <v>38592707</v>
      </c>
      <c r="P44" s="5" t="s">
        <v>0</v>
      </c>
      <c r="Q44" s="44">
        <f>Q43+R43</f>
        <v>5573</v>
      </c>
      <c r="R44" s="45"/>
      <c r="S44" s="44">
        <f>S43+T43</f>
        <v>232</v>
      </c>
      <c r="T44" s="45"/>
      <c r="U44" s="44">
        <f>U43+V43</f>
        <v>556</v>
      </c>
      <c r="V44" s="45"/>
      <c r="W44" s="44">
        <f>W43+X43</f>
        <v>2247</v>
      </c>
      <c r="X44" s="45"/>
      <c r="Y44" s="44">
        <f>Y43+Z43</f>
        <v>714</v>
      </c>
      <c r="Z44" s="45"/>
      <c r="AA44" s="44">
        <f>AA43+AB43</f>
        <v>9322</v>
      </c>
      <c r="AB44" s="46"/>
      <c r="AC44" s="22">
        <f>Q44+S44+U44+W44+Y44</f>
        <v>9322</v>
      </c>
      <c r="AE44" s="5" t="s">
        <v>0</v>
      </c>
      <c r="AF44" s="24">
        <f>IFERROR(B44/Q44,"N.A.")</f>
        <v>5185.40355284407</v>
      </c>
      <c r="AG44" s="25"/>
      <c r="AH44" s="24">
        <f>IFERROR(D44/S44,"N.A.")</f>
        <v>8000</v>
      </c>
      <c r="AI44" s="25"/>
      <c r="AJ44" s="24">
        <f>IFERROR(F44/U44,"N.A.")</f>
        <v>2391.5467625899282</v>
      </c>
      <c r="AK44" s="25"/>
      <c r="AL44" s="24">
        <f>IFERROR(H44/W44,"N.A.")</f>
        <v>2896.6412995104583</v>
      </c>
      <c r="AM44" s="25"/>
      <c r="AN44" s="24">
        <f>IFERROR(J44/Y44,"N.A.")</f>
        <v>0</v>
      </c>
      <c r="AO44" s="25"/>
      <c r="AP44" s="24">
        <f>IFERROR(L44/AA44,"N.A.")</f>
        <v>4139.9599871272258</v>
      </c>
      <c r="AQ44" s="25"/>
      <c r="AR44" s="16">
        <f>IFERROR(N44/AC44, "N.A.")</f>
        <v>4139.9599871272258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1535100</v>
      </c>
      <c r="C15" s="2"/>
      <c r="D15" s="2"/>
      <c r="E15" s="2"/>
      <c r="F15" s="2"/>
      <c r="G15" s="2"/>
      <c r="H15" s="2">
        <v>1428000</v>
      </c>
      <c r="I15" s="2"/>
      <c r="J15" s="2">
        <v>0</v>
      </c>
      <c r="K15" s="2"/>
      <c r="L15" s="1">
        <f>B15+D15+F15+H15+J15</f>
        <v>2963100</v>
      </c>
      <c r="M15" s="13">
        <f>C15+E15+G15+I15+K15</f>
        <v>0</v>
      </c>
      <c r="N15" s="14">
        <f>L15+M15</f>
        <v>2963100</v>
      </c>
      <c r="P15" s="3" t="s">
        <v>12</v>
      </c>
      <c r="Q15" s="2">
        <v>238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238</v>
      </c>
      <c r="X15" s="2">
        <v>0</v>
      </c>
      <c r="Y15" s="2">
        <v>238</v>
      </c>
      <c r="Z15" s="2">
        <v>0</v>
      </c>
      <c r="AA15" s="1">
        <f>Q15+S15+U15+W15+Y15</f>
        <v>714</v>
      </c>
      <c r="AB15" s="13">
        <f>R15+T15+V15+X15+Z15</f>
        <v>0</v>
      </c>
      <c r="AC15" s="14">
        <f>AA15+AB15</f>
        <v>714</v>
      </c>
      <c r="AE15" s="3" t="s">
        <v>12</v>
      </c>
      <c r="AF15" s="2">
        <f>IFERROR(B15/Q15, "N.A.")</f>
        <v>6450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6000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4150</v>
      </c>
      <c r="AQ15" s="13" t="str">
        <f t="shared" si="0"/>
        <v>N.A.</v>
      </c>
      <c r="AR15" s="14">
        <f t="shared" si="0"/>
        <v>4150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1704080</v>
      </c>
      <c r="C17" s="2">
        <v>9427180</v>
      </c>
      <c r="D17" s="2"/>
      <c r="E17" s="2"/>
      <c r="F17" s="2"/>
      <c r="G17" s="2"/>
      <c r="H17" s="2"/>
      <c r="I17" s="2"/>
      <c r="J17" s="2"/>
      <c r="K17" s="2"/>
      <c r="L17" s="1">
        <f t="shared" si="1"/>
        <v>1704080</v>
      </c>
      <c r="M17" s="13">
        <f t="shared" si="1"/>
        <v>9427180</v>
      </c>
      <c r="N17" s="14">
        <f t="shared" si="2"/>
        <v>11131260</v>
      </c>
      <c r="P17" s="3" t="s">
        <v>14</v>
      </c>
      <c r="Q17" s="2">
        <v>476</v>
      </c>
      <c r="R17" s="2">
        <v>1190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476</v>
      </c>
      <c r="AB17" s="13">
        <f t="shared" si="3"/>
        <v>1190</v>
      </c>
      <c r="AC17" s="14">
        <f t="shared" si="4"/>
        <v>1666</v>
      </c>
      <c r="AE17" s="3" t="s">
        <v>14</v>
      </c>
      <c r="AF17" s="2">
        <f t="shared" si="5"/>
        <v>3580</v>
      </c>
      <c r="AG17" s="2">
        <f t="shared" si="0"/>
        <v>7922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3580</v>
      </c>
      <c r="AQ17" s="13">
        <f t="shared" si="0"/>
        <v>7922</v>
      </c>
      <c r="AR17" s="14">
        <f t="shared" si="0"/>
        <v>6681.4285714285716</v>
      </c>
    </row>
    <row r="18" spans="1:44" ht="15" customHeight="1" thickBot="1" x14ac:dyDescent="0.3">
      <c r="A18" s="3" t="s">
        <v>15</v>
      </c>
      <c r="B18" s="2">
        <v>818720</v>
      </c>
      <c r="C18" s="2"/>
      <c r="D18" s="2"/>
      <c r="E18" s="2"/>
      <c r="F18" s="2"/>
      <c r="G18" s="2"/>
      <c r="H18" s="2">
        <v>2172940</v>
      </c>
      <c r="I18" s="2"/>
      <c r="J18" s="2">
        <v>0</v>
      </c>
      <c r="K18" s="2"/>
      <c r="L18" s="1">
        <f t="shared" si="1"/>
        <v>2991660</v>
      </c>
      <c r="M18" s="13">
        <f t="shared" si="1"/>
        <v>0</v>
      </c>
      <c r="N18" s="14">
        <f t="shared" si="2"/>
        <v>2991660</v>
      </c>
      <c r="P18" s="3" t="s">
        <v>15</v>
      </c>
      <c r="Q18" s="2">
        <v>238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2380</v>
      </c>
      <c r="X18" s="2">
        <v>0</v>
      </c>
      <c r="Y18" s="2">
        <v>238</v>
      </c>
      <c r="Z18" s="2">
        <v>0</v>
      </c>
      <c r="AA18" s="1">
        <f t="shared" si="3"/>
        <v>2856</v>
      </c>
      <c r="AB18" s="13">
        <f t="shared" si="3"/>
        <v>0</v>
      </c>
      <c r="AC18" s="21">
        <f t="shared" si="4"/>
        <v>2856</v>
      </c>
      <c r="AE18" s="3" t="s">
        <v>15</v>
      </c>
      <c r="AF18" s="2">
        <f t="shared" si="5"/>
        <v>3440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913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1047.5</v>
      </c>
      <c r="AQ18" s="13" t="str">
        <f t="shared" si="0"/>
        <v>N.A.</v>
      </c>
      <c r="AR18" s="14">
        <f t="shared" si="0"/>
        <v>1047.5</v>
      </c>
    </row>
    <row r="19" spans="1:44" ht="15" customHeight="1" thickBot="1" x14ac:dyDescent="0.3">
      <c r="A19" s="4" t="s">
        <v>16</v>
      </c>
      <c r="B19" s="2">
        <v>4057900</v>
      </c>
      <c r="C19" s="2">
        <v>9427180</v>
      </c>
      <c r="D19" s="2"/>
      <c r="E19" s="2"/>
      <c r="F19" s="2"/>
      <c r="G19" s="2"/>
      <c r="H19" s="2">
        <v>3600940</v>
      </c>
      <c r="I19" s="2"/>
      <c r="J19" s="2">
        <v>0</v>
      </c>
      <c r="K19" s="2"/>
      <c r="L19" s="1">
        <f t="shared" ref="L19" si="6">B19+D19+F19+H19+J19</f>
        <v>7658840</v>
      </c>
      <c r="M19" s="13">
        <f t="shared" ref="M19" si="7">C19+E19+G19+I19+K19</f>
        <v>9427180</v>
      </c>
      <c r="N19" s="21">
        <f t="shared" ref="N19" si="8">L19+M19</f>
        <v>17086020</v>
      </c>
      <c r="P19" s="4" t="s">
        <v>16</v>
      </c>
      <c r="Q19" s="2">
        <v>952</v>
      </c>
      <c r="R19" s="2">
        <v>1190</v>
      </c>
      <c r="S19" s="2">
        <v>0</v>
      </c>
      <c r="T19" s="2">
        <v>0</v>
      </c>
      <c r="U19" s="2">
        <v>0</v>
      </c>
      <c r="V19" s="2">
        <v>0</v>
      </c>
      <c r="W19" s="2">
        <v>2618</v>
      </c>
      <c r="X19" s="2">
        <v>0</v>
      </c>
      <c r="Y19" s="2">
        <v>476</v>
      </c>
      <c r="Z19" s="2">
        <v>0</v>
      </c>
      <c r="AA19" s="1">
        <f t="shared" ref="AA19" si="9">Q19+S19+U19+W19+Y19</f>
        <v>4046</v>
      </c>
      <c r="AB19" s="13">
        <f t="shared" ref="AB19" si="10">R19+T19+V19+X19+Z19</f>
        <v>1190</v>
      </c>
      <c r="AC19" s="14">
        <f t="shared" ref="AC19" si="11">AA19+AB19</f>
        <v>5236</v>
      </c>
      <c r="AE19" s="4" t="s">
        <v>16</v>
      </c>
      <c r="AF19" s="2">
        <f t="shared" si="5"/>
        <v>4262.5</v>
      </c>
      <c r="AG19" s="2">
        <f t="shared" si="0"/>
        <v>7922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1375.4545454545455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1892.9411764705883</v>
      </c>
      <c r="AQ19" s="13">
        <f t="shared" ref="AQ19" si="13">IFERROR(M19/AB19, "N.A.")</f>
        <v>7922</v>
      </c>
      <c r="AR19" s="14">
        <f t="shared" ref="AR19" si="14">IFERROR(N19/AC19, "N.A.")</f>
        <v>3263.181818181818</v>
      </c>
    </row>
    <row r="20" spans="1:44" ht="15" customHeight="1" thickBot="1" x14ac:dyDescent="0.3">
      <c r="A20" s="5" t="s">
        <v>0</v>
      </c>
      <c r="B20" s="44">
        <f>B19+C19</f>
        <v>13485080</v>
      </c>
      <c r="C20" s="45"/>
      <c r="D20" s="44">
        <f>D19+E19</f>
        <v>0</v>
      </c>
      <c r="E20" s="45"/>
      <c r="F20" s="44">
        <f>F19+G19</f>
        <v>0</v>
      </c>
      <c r="G20" s="45"/>
      <c r="H20" s="44">
        <f>H19+I19</f>
        <v>3600940</v>
      </c>
      <c r="I20" s="45"/>
      <c r="J20" s="44">
        <f>J19+K19</f>
        <v>0</v>
      </c>
      <c r="K20" s="45"/>
      <c r="L20" s="44">
        <f>L19+M19</f>
        <v>17086020</v>
      </c>
      <c r="M20" s="46"/>
      <c r="N20" s="22">
        <f>B20+D20+F20+H20+J20</f>
        <v>17086020</v>
      </c>
      <c r="P20" s="5" t="s">
        <v>0</v>
      </c>
      <c r="Q20" s="44">
        <f>Q19+R19</f>
        <v>2142</v>
      </c>
      <c r="R20" s="45"/>
      <c r="S20" s="44">
        <f>S19+T19</f>
        <v>0</v>
      </c>
      <c r="T20" s="45"/>
      <c r="U20" s="44">
        <f>U19+V19</f>
        <v>0</v>
      </c>
      <c r="V20" s="45"/>
      <c r="W20" s="44">
        <f>W19+X19</f>
        <v>2618</v>
      </c>
      <c r="X20" s="45"/>
      <c r="Y20" s="44">
        <f>Y19+Z19</f>
        <v>476</v>
      </c>
      <c r="Z20" s="45"/>
      <c r="AA20" s="44">
        <f>AA19+AB19</f>
        <v>5236</v>
      </c>
      <c r="AB20" s="45"/>
      <c r="AC20" s="23">
        <f>Q20+S20+U20+W20+Y20</f>
        <v>5236</v>
      </c>
      <c r="AE20" s="5" t="s">
        <v>0</v>
      </c>
      <c r="AF20" s="24">
        <f>IFERROR(B20/Q20,"N.A.")</f>
        <v>6295.5555555555557</v>
      </c>
      <c r="AG20" s="25"/>
      <c r="AH20" s="24" t="str">
        <f>IFERROR(D20/S20,"N.A.")</f>
        <v>N.A.</v>
      </c>
      <c r="AI20" s="25"/>
      <c r="AJ20" s="24" t="str">
        <f>IFERROR(F20/U20,"N.A.")</f>
        <v>N.A.</v>
      </c>
      <c r="AK20" s="25"/>
      <c r="AL20" s="24">
        <f>IFERROR(H20/W20,"N.A.")</f>
        <v>1375.4545454545455</v>
      </c>
      <c r="AM20" s="25"/>
      <c r="AN20" s="24">
        <f>IFERROR(J20/Y20,"N.A.")</f>
        <v>0</v>
      </c>
      <c r="AO20" s="25"/>
      <c r="AP20" s="24">
        <f>IFERROR(L20/AA20,"N.A.")</f>
        <v>3263.181818181818</v>
      </c>
      <c r="AQ20" s="25"/>
      <c r="AR20" s="16">
        <f>IFERROR(N20/AC20, "N.A.")</f>
        <v>3263.181818181818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1535100</v>
      </c>
      <c r="C27" s="2"/>
      <c r="D27" s="2"/>
      <c r="E27" s="2"/>
      <c r="F27" s="2"/>
      <c r="G27" s="2"/>
      <c r="H27" s="2">
        <v>1428000</v>
      </c>
      <c r="I27" s="2"/>
      <c r="J27" s="2"/>
      <c r="K27" s="2"/>
      <c r="L27" s="1">
        <f>B27+D27+F27+H27+J27</f>
        <v>2963100</v>
      </c>
      <c r="M27" s="13">
        <f>C27+E27+G27+I27+K27</f>
        <v>0</v>
      </c>
      <c r="N27" s="14">
        <f>L27+M27</f>
        <v>2963100</v>
      </c>
      <c r="P27" s="3" t="s">
        <v>12</v>
      </c>
      <c r="Q27" s="2">
        <v>238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238</v>
      </c>
      <c r="X27" s="2">
        <v>0</v>
      </c>
      <c r="Y27" s="2">
        <v>0</v>
      </c>
      <c r="Z27" s="2">
        <v>0</v>
      </c>
      <c r="AA27" s="1">
        <f>Q27+S27+U27+W27+Y27</f>
        <v>476</v>
      </c>
      <c r="AB27" s="13">
        <f>R27+T27+V27+X27+Z27</f>
        <v>0</v>
      </c>
      <c r="AC27" s="14">
        <f>AA27+AB27</f>
        <v>476</v>
      </c>
      <c r="AE27" s="3" t="s">
        <v>12</v>
      </c>
      <c r="AF27" s="2">
        <f>IFERROR(B27/Q27, "N.A.")</f>
        <v>6450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6000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6225</v>
      </c>
      <c r="AQ27" s="13" t="str">
        <f t="shared" si="15"/>
        <v>N.A.</v>
      </c>
      <c r="AR27" s="14">
        <f t="shared" si="15"/>
        <v>6225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1228080</v>
      </c>
      <c r="C29" s="2">
        <v>9427180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1228080</v>
      </c>
      <c r="M29" s="13">
        <f t="shared" si="16"/>
        <v>9427180</v>
      </c>
      <c r="N29" s="14">
        <f t="shared" si="17"/>
        <v>10655260</v>
      </c>
      <c r="P29" s="3" t="s">
        <v>14</v>
      </c>
      <c r="Q29" s="2">
        <v>238</v>
      </c>
      <c r="R29" s="2">
        <v>1190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238</v>
      </c>
      <c r="AB29" s="13">
        <f t="shared" si="18"/>
        <v>1190</v>
      </c>
      <c r="AC29" s="14">
        <f t="shared" si="19"/>
        <v>1428</v>
      </c>
      <c r="AE29" s="3" t="s">
        <v>14</v>
      </c>
      <c r="AF29" s="2">
        <f t="shared" si="20"/>
        <v>5160</v>
      </c>
      <c r="AG29" s="2">
        <f t="shared" si="15"/>
        <v>7922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5160</v>
      </c>
      <c r="AQ29" s="13">
        <f t="shared" si="15"/>
        <v>7922</v>
      </c>
      <c r="AR29" s="14">
        <f t="shared" si="15"/>
        <v>7461.666666666667</v>
      </c>
    </row>
    <row r="30" spans="1:44" ht="15" customHeight="1" thickBot="1" x14ac:dyDescent="0.3">
      <c r="A30" s="3" t="s">
        <v>15</v>
      </c>
      <c r="B30" s="2">
        <v>818720</v>
      </c>
      <c r="C30" s="2"/>
      <c r="D30" s="2"/>
      <c r="E30" s="2"/>
      <c r="F30" s="2"/>
      <c r="G30" s="2"/>
      <c r="H30" s="2">
        <v>1456560</v>
      </c>
      <c r="I30" s="2"/>
      <c r="J30" s="2"/>
      <c r="K30" s="2"/>
      <c r="L30" s="1">
        <f t="shared" si="16"/>
        <v>2275280</v>
      </c>
      <c r="M30" s="13">
        <f t="shared" si="16"/>
        <v>0</v>
      </c>
      <c r="N30" s="14">
        <f t="shared" si="17"/>
        <v>2275280</v>
      </c>
      <c r="P30" s="3" t="s">
        <v>15</v>
      </c>
      <c r="Q30" s="2">
        <v>238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2142</v>
      </c>
      <c r="X30" s="2">
        <v>0</v>
      </c>
      <c r="Y30" s="2">
        <v>0</v>
      </c>
      <c r="Z30" s="2">
        <v>0</v>
      </c>
      <c r="AA30" s="1">
        <f t="shared" si="18"/>
        <v>2380</v>
      </c>
      <c r="AB30" s="13">
        <f t="shared" si="18"/>
        <v>0</v>
      </c>
      <c r="AC30" s="21">
        <f t="shared" si="19"/>
        <v>2380</v>
      </c>
      <c r="AE30" s="3" t="s">
        <v>15</v>
      </c>
      <c r="AF30" s="2">
        <f t="shared" si="20"/>
        <v>3440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680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956</v>
      </c>
      <c r="AQ30" s="13" t="str">
        <f t="shared" si="15"/>
        <v>N.A.</v>
      </c>
      <c r="AR30" s="14">
        <f t="shared" si="15"/>
        <v>956</v>
      </c>
    </row>
    <row r="31" spans="1:44" ht="15" customHeight="1" thickBot="1" x14ac:dyDescent="0.3">
      <c r="A31" s="4" t="s">
        <v>16</v>
      </c>
      <c r="B31" s="2">
        <v>3581900</v>
      </c>
      <c r="C31" s="2">
        <v>9427180</v>
      </c>
      <c r="D31" s="2"/>
      <c r="E31" s="2"/>
      <c r="F31" s="2"/>
      <c r="G31" s="2"/>
      <c r="H31" s="2">
        <v>2884560</v>
      </c>
      <c r="I31" s="2"/>
      <c r="J31" s="2"/>
      <c r="K31" s="2"/>
      <c r="L31" s="1">
        <f t="shared" ref="L31" si="21">B31+D31+F31+H31+J31</f>
        <v>6466460</v>
      </c>
      <c r="M31" s="13">
        <f t="shared" ref="M31" si="22">C31+E31+G31+I31+K31</f>
        <v>9427180</v>
      </c>
      <c r="N31" s="21">
        <f t="shared" ref="N31" si="23">L31+M31</f>
        <v>15893640</v>
      </c>
      <c r="P31" s="4" t="s">
        <v>16</v>
      </c>
      <c r="Q31" s="2">
        <v>714</v>
      </c>
      <c r="R31" s="2">
        <v>1190</v>
      </c>
      <c r="S31" s="2">
        <v>0</v>
      </c>
      <c r="T31" s="2">
        <v>0</v>
      </c>
      <c r="U31" s="2">
        <v>0</v>
      </c>
      <c r="V31" s="2">
        <v>0</v>
      </c>
      <c r="W31" s="2">
        <v>2380</v>
      </c>
      <c r="X31" s="2">
        <v>0</v>
      </c>
      <c r="Y31" s="2">
        <v>0</v>
      </c>
      <c r="Z31" s="2">
        <v>0</v>
      </c>
      <c r="AA31" s="1">
        <f t="shared" ref="AA31" si="24">Q31+S31+U31+W31+Y31</f>
        <v>3094</v>
      </c>
      <c r="AB31" s="13">
        <f t="shared" ref="AB31" si="25">R31+T31+V31+X31+Z31</f>
        <v>1190</v>
      </c>
      <c r="AC31" s="14">
        <f t="shared" ref="AC31" si="26">AA31+AB31</f>
        <v>4284</v>
      </c>
      <c r="AE31" s="4" t="s">
        <v>16</v>
      </c>
      <c r="AF31" s="2">
        <f t="shared" si="20"/>
        <v>5016.666666666667</v>
      </c>
      <c r="AG31" s="2">
        <f t="shared" si="15"/>
        <v>7922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1212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2090</v>
      </c>
      <c r="AQ31" s="13">
        <f t="shared" ref="AQ31" si="28">IFERROR(M31/AB31, "N.A.")</f>
        <v>7922</v>
      </c>
      <c r="AR31" s="14">
        <f t="shared" ref="AR31" si="29">IFERROR(N31/AC31, "N.A.")</f>
        <v>3710</v>
      </c>
    </row>
    <row r="32" spans="1:44" ht="15" customHeight="1" thickBot="1" x14ac:dyDescent="0.3">
      <c r="A32" s="5" t="s">
        <v>0</v>
      </c>
      <c r="B32" s="44">
        <f>B31+C31</f>
        <v>13009080</v>
      </c>
      <c r="C32" s="45"/>
      <c r="D32" s="44">
        <f>D31+E31</f>
        <v>0</v>
      </c>
      <c r="E32" s="45"/>
      <c r="F32" s="44">
        <f>F31+G31</f>
        <v>0</v>
      </c>
      <c r="G32" s="45"/>
      <c r="H32" s="44">
        <f>H31+I31</f>
        <v>2884560</v>
      </c>
      <c r="I32" s="45"/>
      <c r="J32" s="44">
        <f>J31+K31</f>
        <v>0</v>
      </c>
      <c r="K32" s="45"/>
      <c r="L32" s="44">
        <f>L31+M31</f>
        <v>15893640</v>
      </c>
      <c r="M32" s="46"/>
      <c r="N32" s="22">
        <f>B32+D32+F32+H32+J32</f>
        <v>15893640</v>
      </c>
      <c r="P32" s="5" t="s">
        <v>0</v>
      </c>
      <c r="Q32" s="44">
        <f>Q31+R31</f>
        <v>1904</v>
      </c>
      <c r="R32" s="45"/>
      <c r="S32" s="44">
        <f>S31+T31</f>
        <v>0</v>
      </c>
      <c r="T32" s="45"/>
      <c r="U32" s="44">
        <f>U31+V31</f>
        <v>0</v>
      </c>
      <c r="V32" s="45"/>
      <c r="W32" s="44">
        <f>W31+X31</f>
        <v>2380</v>
      </c>
      <c r="X32" s="45"/>
      <c r="Y32" s="44">
        <f>Y31+Z31</f>
        <v>0</v>
      </c>
      <c r="Z32" s="45"/>
      <c r="AA32" s="44">
        <f>AA31+AB31</f>
        <v>4284</v>
      </c>
      <c r="AB32" s="45"/>
      <c r="AC32" s="23">
        <f>Q32+S32+U32+W32+Y32</f>
        <v>4284</v>
      </c>
      <c r="AE32" s="5" t="s">
        <v>0</v>
      </c>
      <c r="AF32" s="24">
        <f>IFERROR(B32/Q32,"N.A.")</f>
        <v>6832.5</v>
      </c>
      <c r="AG32" s="25"/>
      <c r="AH32" s="24" t="str">
        <f>IFERROR(D32/S32,"N.A.")</f>
        <v>N.A.</v>
      </c>
      <c r="AI32" s="25"/>
      <c r="AJ32" s="24" t="str">
        <f>IFERROR(F32/U32,"N.A.")</f>
        <v>N.A.</v>
      </c>
      <c r="AK32" s="25"/>
      <c r="AL32" s="24">
        <f>IFERROR(H32/W32,"N.A.")</f>
        <v>1212</v>
      </c>
      <c r="AM32" s="25"/>
      <c r="AN32" s="24" t="str">
        <f>IFERROR(J32/Y32,"N.A.")</f>
        <v>N.A.</v>
      </c>
      <c r="AO32" s="25"/>
      <c r="AP32" s="24">
        <f>IFERROR(L32/AA32,"N.A.")</f>
        <v>3710</v>
      </c>
      <c r="AQ32" s="25"/>
      <c r="AR32" s="16">
        <f>IFERROR(N32/AC32, "N.A.")</f>
        <v>3710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>
        <v>0</v>
      </c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238</v>
      </c>
      <c r="Z39" s="2">
        <v>0</v>
      </c>
      <c r="AA39" s="1">
        <f>Q39+S39+U39+W39+Y39</f>
        <v>238</v>
      </c>
      <c r="AB39" s="13">
        <f>R39+T39+V39+X39+Z39</f>
        <v>0</v>
      </c>
      <c r="AC39" s="14">
        <f>AA39+AB39</f>
        <v>238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0</v>
      </c>
      <c r="AQ39" s="13" t="str">
        <f t="shared" si="30"/>
        <v>N.A.</v>
      </c>
      <c r="AR39" s="14">
        <f t="shared" si="30"/>
        <v>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476000</v>
      </c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476000</v>
      </c>
      <c r="M41" s="13">
        <f t="shared" si="31"/>
        <v>0</v>
      </c>
      <c r="N41" s="14">
        <f t="shared" si="32"/>
        <v>476000</v>
      </c>
      <c r="P41" s="3" t="s">
        <v>14</v>
      </c>
      <c r="Q41" s="2">
        <v>238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238</v>
      </c>
      <c r="AB41" s="13">
        <f t="shared" si="33"/>
        <v>0</v>
      </c>
      <c r="AC41" s="14">
        <f t="shared" si="34"/>
        <v>238</v>
      </c>
      <c r="AE41" s="3" t="s">
        <v>14</v>
      </c>
      <c r="AF41" s="2">
        <f t="shared" si="35"/>
        <v>2000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2000</v>
      </c>
      <c r="AQ41" s="13" t="str">
        <f t="shared" si="30"/>
        <v>N.A.</v>
      </c>
      <c r="AR41" s="14">
        <f t="shared" si="30"/>
        <v>2000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716380</v>
      </c>
      <c r="I42" s="2"/>
      <c r="J42" s="2">
        <v>0</v>
      </c>
      <c r="K42" s="2"/>
      <c r="L42" s="1">
        <f t="shared" si="31"/>
        <v>716380</v>
      </c>
      <c r="M42" s="13">
        <f t="shared" si="31"/>
        <v>0</v>
      </c>
      <c r="N42" s="14">
        <f t="shared" si="32"/>
        <v>716380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238</v>
      </c>
      <c r="X42" s="2">
        <v>0</v>
      </c>
      <c r="Y42" s="2">
        <v>238</v>
      </c>
      <c r="Z42" s="2">
        <v>0</v>
      </c>
      <c r="AA42" s="1">
        <f t="shared" si="33"/>
        <v>476</v>
      </c>
      <c r="AB42" s="13">
        <f t="shared" si="33"/>
        <v>0</v>
      </c>
      <c r="AC42" s="14">
        <f t="shared" si="34"/>
        <v>476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3010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1505</v>
      </c>
      <c r="AQ42" s="13" t="str">
        <f t="shared" si="30"/>
        <v>N.A.</v>
      </c>
      <c r="AR42" s="14">
        <f t="shared" si="30"/>
        <v>1505</v>
      </c>
    </row>
    <row r="43" spans="1:44" ht="15" customHeight="1" thickBot="1" x14ac:dyDescent="0.3">
      <c r="A43" s="4" t="s">
        <v>16</v>
      </c>
      <c r="B43" s="2">
        <v>476000</v>
      </c>
      <c r="C43" s="2"/>
      <c r="D43" s="2"/>
      <c r="E43" s="2"/>
      <c r="F43" s="2"/>
      <c r="G43" s="2"/>
      <c r="H43" s="2">
        <v>716380</v>
      </c>
      <c r="I43" s="2"/>
      <c r="J43" s="2">
        <v>0</v>
      </c>
      <c r="K43" s="2"/>
      <c r="L43" s="1">
        <f t="shared" ref="L43" si="36">B43+D43+F43+H43+J43</f>
        <v>1192380</v>
      </c>
      <c r="M43" s="13">
        <f t="shared" ref="M43" si="37">C43+E43+G43+I43+K43</f>
        <v>0</v>
      </c>
      <c r="N43" s="21">
        <f t="shared" ref="N43" si="38">L43+M43</f>
        <v>1192380</v>
      </c>
      <c r="P43" s="4" t="s">
        <v>16</v>
      </c>
      <c r="Q43" s="2">
        <v>238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238</v>
      </c>
      <c r="X43" s="2">
        <v>0</v>
      </c>
      <c r="Y43" s="2">
        <v>476</v>
      </c>
      <c r="Z43" s="2">
        <v>0</v>
      </c>
      <c r="AA43" s="1">
        <f t="shared" ref="AA43" si="39">Q43+S43+U43+W43+Y43</f>
        <v>952</v>
      </c>
      <c r="AB43" s="13">
        <f t="shared" ref="AB43" si="40">R43+T43+V43+X43+Z43</f>
        <v>0</v>
      </c>
      <c r="AC43" s="21">
        <f t="shared" ref="AC43" si="41">AA43+AB43</f>
        <v>952</v>
      </c>
      <c r="AE43" s="4" t="s">
        <v>16</v>
      </c>
      <c r="AF43" s="2">
        <f t="shared" si="35"/>
        <v>2000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3010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1252.5</v>
      </c>
      <c r="AQ43" s="13" t="str">
        <f t="shared" ref="AQ43" si="43">IFERROR(M43/AB43, "N.A.")</f>
        <v>N.A.</v>
      </c>
      <c r="AR43" s="14">
        <f t="shared" ref="AR43" si="44">IFERROR(N43/AC43, "N.A.")</f>
        <v>1252.5</v>
      </c>
    </row>
    <row r="44" spans="1:44" ht="15" customHeight="1" thickBot="1" x14ac:dyDescent="0.3">
      <c r="A44" s="5" t="s">
        <v>0</v>
      </c>
      <c r="B44" s="44">
        <f>B43+C43</f>
        <v>476000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716380</v>
      </c>
      <c r="I44" s="45"/>
      <c r="J44" s="44">
        <f>J43+K43</f>
        <v>0</v>
      </c>
      <c r="K44" s="45"/>
      <c r="L44" s="44">
        <f>L43+M43</f>
        <v>1192380</v>
      </c>
      <c r="M44" s="46"/>
      <c r="N44" s="22">
        <f>B44+D44+F44+H44+J44</f>
        <v>1192380</v>
      </c>
      <c r="P44" s="5" t="s">
        <v>0</v>
      </c>
      <c r="Q44" s="44">
        <f>Q43+R43</f>
        <v>238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238</v>
      </c>
      <c r="X44" s="45"/>
      <c r="Y44" s="44">
        <f>Y43+Z43</f>
        <v>476</v>
      </c>
      <c r="Z44" s="45"/>
      <c r="AA44" s="44">
        <f>AA43+AB43</f>
        <v>952</v>
      </c>
      <c r="AB44" s="46"/>
      <c r="AC44" s="22">
        <f>Q44+S44+U44+W44+Y44</f>
        <v>952</v>
      </c>
      <c r="AE44" s="5" t="s">
        <v>0</v>
      </c>
      <c r="AF44" s="24">
        <f>IFERROR(B44/Q44,"N.A.")</f>
        <v>2000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3010</v>
      </c>
      <c r="AM44" s="25"/>
      <c r="AN44" s="24">
        <f>IFERROR(J44/Y44,"N.A.")</f>
        <v>0</v>
      </c>
      <c r="AO44" s="25"/>
      <c r="AP44" s="24">
        <f>IFERROR(L44/AA44,"N.A.")</f>
        <v>1252.5</v>
      </c>
      <c r="AQ44" s="25"/>
      <c r="AR44" s="16">
        <f>IFERROR(N44/AC44, "N.A.")</f>
        <v>1252.5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32130540</v>
      </c>
      <c r="C15" s="2"/>
      <c r="D15" s="2">
        <v>27825480</v>
      </c>
      <c r="E15" s="2"/>
      <c r="F15" s="2">
        <v>24334250.000000004</v>
      </c>
      <c r="G15" s="2"/>
      <c r="H15" s="2">
        <v>90608139.999999985</v>
      </c>
      <c r="I15" s="2"/>
      <c r="J15" s="2">
        <v>0</v>
      </c>
      <c r="K15" s="2"/>
      <c r="L15" s="1">
        <f>B15+D15+F15+H15+J15</f>
        <v>174898410</v>
      </c>
      <c r="M15" s="13">
        <f>C15+E15+G15+I15+K15</f>
        <v>0</v>
      </c>
      <c r="N15" s="14">
        <f>L15+M15</f>
        <v>174898410</v>
      </c>
      <c r="P15" s="3" t="s">
        <v>12</v>
      </c>
      <c r="Q15" s="2">
        <v>5092</v>
      </c>
      <c r="R15" s="2">
        <v>0</v>
      </c>
      <c r="S15" s="2">
        <v>3191</v>
      </c>
      <c r="T15" s="2">
        <v>0</v>
      </c>
      <c r="U15" s="2">
        <v>2517</v>
      </c>
      <c r="V15" s="2">
        <v>0</v>
      </c>
      <c r="W15" s="2">
        <v>15599</v>
      </c>
      <c r="X15" s="2">
        <v>0</v>
      </c>
      <c r="Y15" s="2">
        <v>1651</v>
      </c>
      <c r="Z15" s="2">
        <v>0</v>
      </c>
      <c r="AA15" s="1">
        <f>Q15+S15+U15+W15+Y15</f>
        <v>28050</v>
      </c>
      <c r="AB15" s="13">
        <f>R15+T15+V15+X15+Z15</f>
        <v>0</v>
      </c>
      <c r="AC15" s="14">
        <f>AA15+AB15</f>
        <v>28050</v>
      </c>
      <c r="AE15" s="3" t="s">
        <v>12</v>
      </c>
      <c r="AF15" s="2">
        <f>IFERROR(B15/Q15, "N.A.")</f>
        <v>6310.0039277297719</v>
      </c>
      <c r="AG15" s="2" t="str">
        <f t="shared" ref="AG15:AR19" si="0">IFERROR(C15/R15, "N.A.")</f>
        <v>N.A.</v>
      </c>
      <c r="AH15" s="2">
        <f t="shared" si="0"/>
        <v>8719.987464744594</v>
      </c>
      <c r="AI15" s="2" t="str">
        <f t="shared" si="0"/>
        <v>N.A.</v>
      </c>
      <c r="AJ15" s="2">
        <f t="shared" si="0"/>
        <v>9667.9578863726674</v>
      </c>
      <c r="AK15" s="2" t="str">
        <f t="shared" si="0"/>
        <v>N.A.</v>
      </c>
      <c r="AL15" s="2">
        <f t="shared" si="0"/>
        <v>5808.5864478492203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6235.23743315508</v>
      </c>
      <c r="AQ15" s="13" t="str">
        <f t="shared" si="0"/>
        <v>N.A.</v>
      </c>
      <c r="AR15" s="14">
        <f t="shared" si="0"/>
        <v>6235.23743315508</v>
      </c>
    </row>
    <row r="16" spans="1:44" ht="15" customHeight="1" thickBot="1" x14ac:dyDescent="0.3">
      <c r="A16" s="3" t="s">
        <v>13</v>
      </c>
      <c r="B16" s="2">
        <v>31718600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31718600</v>
      </c>
      <c r="M16" s="13">
        <f t="shared" si="1"/>
        <v>0</v>
      </c>
      <c r="N16" s="14">
        <f t="shared" ref="N16:N18" si="2">L16+M16</f>
        <v>31718600</v>
      </c>
      <c r="P16" s="3" t="s">
        <v>13</v>
      </c>
      <c r="Q16" s="2">
        <v>5331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5331</v>
      </c>
      <c r="AB16" s="13">
        <f t="shared" si="3"/>
        <v>0</v>
      </c>
      <c r="AC16" s="14">
        <f t="shared" ref="AC16:AC18" si="4">AA16+AB16</f>
        <v>5331</v>
      </c>
      <c r="AE16" s="3" t="s">
        <v>13</v>
      </c>
      <c r="AF16" s="2">
        <f t="shared" ref="AF16:AF19" si="5">IFERROR(B16/Q16, "N.A.")</f>
        <v>5949.8405552429185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5949.8405552429185</v>
      </c>
      <c r="AQ16" s="13" t="str">
        <f t="shared" si="0"/>
        <v>N.A.</v>
      </c>
      <c r="AR16" s="14">
        <f t="shared" si="0"/>
        <v>5949.8405552429185</v>
      </c>
    </row>
    <row r="17" spans="1:44" ht="15" customHeight="1" thickBot="1" x14ac:dyDescent="0.3">
      <c r="A17" s="3" t="s">
        <v>14</v>
      </c>
      <c r="B17" s="2">
        <v>122851632.99999997</v>
      </c>
      <c r="C17" s="2">
        <v>447720450.99999994</v>
      </c>
      <c r="D17" s="2">
        <v>24720724</v>
      </c>
      <c r="E17" s="2">
        <v>2383920</v>
      </c>
      <c r="F17" s="2"/>
      <c r="G17" s="2">
        <v>17712800</v>
      </c>
      <c r="H17" s="2"/>
      <c r="I17" s="2">
        <v>38855229.999999993</v>
      </c>
      <c r="J17" s="2">
        <v>0</v>
      </c>
      <c r="K17" s="2"/>
      <c r="L17" s="1">
        <f t="shared" si="1"/>
        <v>147572356.99999997</v>
      </c>
      <c r="M17" s="13">
        <f t="shared" si="1"/>
        <v>506672400.99999994</v>
      </c>
      <c r="N17" s="14">
        <f t="shared" si="2"/>
        <v>654244757.99999988</v>
      </c>
      <c r="P17" s="3" t="s">
        <v>14</v>
      </c>
      <c r="Q17" s="2">
        <v>19252</v>
      </c>
      <c r="R17" s="2">
        <v>64038</v>
      </c>
      <c r="S17" s="2">
        <v>4009</v>
      </c>
      <c r="T17" s="2">
        <v>198</v>
      </c>
      <c r="U17" s="2">
        <v>0</v>
      </c>
      <c r="V17" s="2">
        <v>2608</v>
      </c>
      <c r="W17" s="2">
        <v>0</v>
      </c>
      <c r="X17" s="2">
        <v>4905</v>
      </c>
      <c r="Y17" s="2">
        <v>1060</v>
      </c>
      <c r="Z17" s="2">
        <v>0</v>
      </c>
      <c r="AA17" s="1">
        <f t="shared" si="3"/>
        <v>24321</v>
      </c>
      <c r="AB17" s="13">
        <f t="shared" si="3"/>
        <v>71749</v>
      </c>
      <c r="AC17" s="14">
        <f t="shared" si="4"/>
        <v>96070</v>
      </c>
      <c r="AE17" s="3" t="s">
        <v>14</v>
      </c>
      <c r="AF17" s="2">
        <f t="shared" si="5"/>
        <v>6381.2400270101789</v>
      </c>
      <c r="AG17" s="2">
        <f t="shared" si="0"/>
        <v>6991.4808551172728</v>
      </c>
      <c r="AH17" s="2">
        <f t="shared" si="0"/>
        <v>6166.3068096782235</v>
      </c>
      <c r="AI17" s="2">
        <f t="shared" si="0"/>
        <v>12040</v>
      </c>
      <c r="AJ17" s="2" t="str">
        <f t="shared" si="0"/>
        <v>N.A.</v>
      </c>
      <c r="AK17" s="2">
        <f t="shared" si="0"/>
        <v>6791.7177914110425</v>
      </c>
      <c r="AL17" s="2" t="str">
        <f t="shared" si="0"/>
        <v>N.A.</v>
      </c>
      <c r="AM17" s="2">
        <f t="shared" si="0"/>
        <v>7921.5555555555538</v>
      </c>
      <c r="AN17" s="2">
        <f t="shared" si="0"/>
        <v>0</v>
      </c>
      <c r="AO17" s="2" t="str">
        <f t="shared" si="0"/>
        <v>N.A.</v>
      </c>
      <c r="AP17" s="15">
        <f t="shared" si="0"/>
        <v>6067.692816907198</v>
      </c>
      <c r="AQ17" s="13">
        <f t="shared" si="0"/>
        <v>7061.7346722602397</v>
      </c>
      <c r="AR17" s="14">
        <f t="shared" si="0"/>
        <v>6810.0838763401671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118000</v>
      </c>
      <c r="I18" s="2"/>
      <c r="J18" s="2">
        <v>0</v>
      </c>
      <c r="K18" s="2"/>
      <c r="L18" s="1">
        <f t="shared" si="1"/>
        <v>118000</v>
      </c>
      <c r="M18" s="13">
        <f t="shared" si="1"/>
        <v>0</v>
      </c>
      <c r="N18" s="14">
        <f t="shared" si="2"/>
        <v>118000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881</v>
      </c>
      <c r="X18" s="2">
        <v>0</v>
      </c>
      <c r="Y18" s="2">
        <v>645</v>
      </c>
      <c r="Z18" s="2">
        <v>0</v>
      </c>
      <c r="AA18" s="1">
        <f t="shared" si="3"/>
        <v>1526</v>
      </c>
      <c r="AB18" s="13">
        <f t="shared" si="3"/>
        <v>0</v>
      </c>
      <c r="AC18" s="21">
        <f t="shared" si="4"/>
        <v>1526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133.93870601589103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77.32634338138925</v>
      </c>
      <c r="AQ18" s="13" t="str">
        <f t="shared" si="0"/>
        <v>N.A.</v>
      </c>
      <c r="AR18" s="14">
        <f t="shared" si="0"/>
        <v>77.32634338138925</v>
      </c>
    </row>
    <row r="19" spans="1:44" ht="15" customHeight="1" thickBot="1" x14ac:dyDescent="0.3">
      <c r="A19" s="4" t="s">
        <v>16</v>
      </c>
      <c r="B19" s="2">
        <v>186700772.99999997</v>
      </c>
      <c r="C19" s="2">
        <v>447720450.99999994</v>
      </c>
      <c r="D19" s="2">
        <v>52546204</v>
      </c>
      <c r="E19" s="2">
        <v>2383920</v>
      </c>
      <c r="F19" s="2">
        <v>24334250.000000004</v>
      </c>
      <c r="G19" s="2">
        <v>17712800</v>
      </c>
      <c r="H19" s="2">
        <v>90726140</v>
      </c>
      <c r="I19" s="2">
        <v>38855229.999999993</v>
      </c>
      <c r="J19" s="2">
        <v>0</v>
      </c>
      <c r="K19" s="2"/>
      <c r="L19" s="1">
        <f t="shared" ref="L19" si="6">B19+D19+F19+H19+J19</f>
        <v>354307367</v>
      </c>
      <c r="M19" s="13">
        <f t="shared" ref="M19" si="7">C19+E19+G19+I19+K19</f>
        <v>506672400.99999994</v>
      </c>
      <c r="N19" s="21">
        <f t="shared" ref="N19" si="8">L19+M19</f>
        <v>860979768</v>
      </c>
      <c r="P19" s="4" t="s">
        <v>16</v>
      </c>
      <c r="Q19" s="2">
        <v>29675</v>
      </c>
      <c r="R19" s="2">
        <v>64038</v>
      </c>
      <c r="S19" s="2">
        <v>7200</v>
      </c>
      <c r="T19" s="2">
        <v>198</v>
      </c>
      <c r="U19" s="2">
        <v>2517</v>
      </c>
      <c r="V19" s="2">
        <v>2608</v>
      </c>
      <c r="W19" s="2">
        <v>16480</v>
      </c>
      <c r="X19" s="2">
        <v>4905</v>
      </c>
      <c r="Y19" s="2">
        <v>3356</v>
      </c>
      <c r="Z19" s="2">
        <v>0</v>
      </c>
      <c r="AA19" s="1">
        <f t="shared" ref="AA19" si="9">Q19+S19+U19+W19+Y19</f>
        <v>59228</v>
      </c>
      <c r="AB19" s="13">
        <f t="shared" ref="AB19" si="10">R19+T19+V19+X19+Z19</f>
        <v>71749</v>
      </c>
      <c r="AC19" s="14">
        <f t="shared" ref="AC19" si="11">AA19+AB19</f>
        <v>130977</v>
      </c>
      <c r="AE19" s="4" t="s">
        <v>16</v>
      </c>
      <c r="AF19" s="2">
        <f t="shared" si="5"/>
        <v>6291.5172030328549</v>
      </c>
      <c r="AG19" s="2">
        <f t="shared" si="0"/>
        <v>6991.4808551172728</v>
      </c>
      <c r="AH19" s="2">
        <f t="shared" si="0"/>
        <v>7298.0838888888893</v>
      </c>
      <c r="AI19" s="2">
        <f t="shared" si="0"/>
        <v>12040</v>
      </c>
      <c r="AJ19" s="2">
        <f t="shared" si="0"/>
        <v>9667.9578863726674</v>
      </c>
      <c r="AK19" s="2">
        <f t="shared" si="0"/>
        <v>6791.7177914110425</v>
      </c>
      <c r="AL19" s="2">
        <f t="shared" si="0"/>
        <v>5505.2269417475727</v>
      </c>
      <c r="AM19" s="2">
        <f t="shared" si="0"/>
        <v>7921.5555555555538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5982.0923718511513</v>
      </c>
      <c r="AQ19" s="13">
        <f t="shared" ref="AQ19" si="13">IFERROR(M19/AB19, "N.A.")</f>
        <v>7061.7346722602397</v>
      </c>
      <c r="AR19" s="14">
        <f t="shared" ref="AR19" si="14">IFERROR(N19/AC19, "N.A.")</f>
        <v>6573.5187704711516</v>
      </c>
    </row>
    <row r="20" spans="1:44" ht="15" customHeight="1" thickBot="1" x14ac:dyDescent="0.3">
      <c r="A20" s="5" t="s">
        <v>0</v>
      </c>
      <c r="B20" s="44">
        <f>B19+C19</f>
        <v>634421223.99999988</v>
      </c>
      <c r="C20" s="45"/>
      <c r="D20" s="44">
        <f>D19+E19</f>
        <v>54930124</v>
      </c>
      <c r="E20" s="45"/>
      <c r="F20" s="44">
        <f>F19+G19</f>
        <v>42047050</v>
      </c>
      <c r="G20" s="45"/>
      <c r="H20" s="44">
        <f>H19+I19</f>
        <v>129581370</v>
      </c>
      <c r="I20" s="45"/>
      <c r="J20" s="44">
        <f>J19+K19</f>
        <v>0</v>
      </c>
      <c r="K20" s="45"/>
      <c r="L20" s="44">
        <f>L19+M19</f>
        <v>860979768</v>
      </c>
      <c r="M20" s="46"/>
      <c r="N20" s="22">
        <f>B20+D20+F20+H20+J20</f>
        <v>860979767.99999988</v>
      </c>
      <c r="P20" s="5" t="s">
        <v>0</v>
      </c>
      <c r="Q20" s="44">
        <f>Q19+R19</f>
        <v>93713</v>
      </c>
      <c r="R20" s="45"/>
      <c r="S20" s="44">
        <f>S19+T19</f>
        <v>7398</v>
      </c>
      <c r="T20" s="45"/>
      <c r="U20" s="44">
        <f>U19+V19</f>
        <v>5125</v>
      </c>
      <c r="V20" s="45"/>
      <c r="W20" s="44">
        <f>W19+X19</f>
        <v>21385</v>
      </c>
      <c r="X20" s="45"/>
      <c r="Y20" s="44">
        <f>Y19+Z19</f>
        <v>3356</v>
      </c>
      <c r="Z20" s="45"/>
      <c r="AA20" s="44">
        <f>AA19+AB19</f>
        <v>130977</v>
      </c>
      <c r="AB20" s="45"/>
      <c r="AC20" s="23">
        <f>Q20+S20+U20+W20+Y20</f>
        <v>130977</v>
      </c>
      <c r="AE20" s="5" t="s">
        <v>0</v>
      </c>
      <c r="AF20" s="24">
        <f>IFERROR(B20/Q20,"N.A.")</f>
        <v>6769.8315495182087</v>
      </c>
      <c r="AG20" s="25"/>
      <c r="AH20" s="24">
        <f>IFERROR(D20/S20,"N.A.")</f>
        <v>7424.9964855366316</v>
      </c>
      <c r="AI20" s="25"/>
      <c r="AJ20" s="24">
        <f>IFERROR(F20/U20,"N.A.")</f>
        <v>8204.30243902439</v>
      </c>
      <c r="AK20" s="25"/>
      <c r="AL20" s="24">
        <f>IFERROR(H20/W20,"N.A.")</f>
        <v>6059.4514846855272</v>
      </c>
      <c r="AM20" s="25"/>
      <c r="AN20" s="24">
        <f>IFERROR(J20/Y20,"N.A.")</f>
        <v>0</v>
      </c>
      <c r="AO20" s="25"/>
      <c r="AP20" s="24">
        <f>IFERROR(L20/AA20,"N.A.")</f>
        <v>6573.5187704711516</v>
      </c>
      <c r="AQ20" s="25"/>
      <c r="AR20" s="16">
        <f>IFERROR(N20/AC20, "N.A.")</f>
        <v>6573.5187704711507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23374370</v>
      </c>
      <c r="C27" s="2"/>
      <c r="D27" s="2">
        <v>26116230</v>
      </c>
      <c r="E27" s="2"/>
      <c r="F27" s="2">
        <v>22404250.000000004</v>
      </c>
      <c r="G27" s="2"/>
      <c r="H27" s="2">
        <v>59808170.000000007</v>
      </c>
      <c r="I27" s="2"/>
      <c r="J27" s="2">
        <v>0</v>
      </c>
      <c r="K27" s="2"/>
      <c r="L27" s="1">
        <f>B27+D27+F27+H27+J27</f>
        <v>131703020</v>
      </c>
      <c r="M27" s="13">
        <f>C27+E27+G27+I27+K27</f>
        <v>0</v>
      </c>
      <c r="N27" s="14">
        <f>L27+M27</f>
        <v>131703020</v>
      </c>
      <c r="P27" s="3" t="s">
        <v>12</v>
      </c>
      <c r="Q27" s="2">
        <v>3506</v>
      </c>
      <c r="R27" s="2">
        <v>0</v>
      </c>
      <c r="S27" s="2">
        <v>2926</v>
      </c>
      <c r="T27" s="2">
        <v>0</v>
      </c>
      <c r="U27" s="2">
        <v>2131</v>
      </c>
      <c r="V27" s="2">
        <v>0</v>
      </c>
      <c r="W27" s="2">
        <v>8577</v>
      </c>
      <c r="X27" s="2">
        <v>0</v>
      </c>
      <c r="Y27" s="2">
        <v>869</v>
      </c>
      <c r="Z27" s="2">
        <v>0</v>
      </c>
      <c r="AA27" s="1">
        <f>Q27+S27+U27+W27+Y27</f>
        <v>18009</v>
      </c>
      <c r="AB27" s="13">
        <f>R27+T27+V27+X27+Z27</f>
        <v>0</v>
      </c>
      <c r="AC27" s="14">
        <f>AA27+AB27</f>
        <v>18009</v>
      </c>
      <c r="AE27" s="3" t="s">
        <v>12</v>
      </c>
      <c r="AF27" s="2">
        <f>IFERROR(B27/Q27, "N.A.")</f>
        <v>6666.9623502567028</v>
      </c>
      <c r="AG27" s="2" t="str">
        <f t="shared" ref="AG27:AR31" si="15">IFERROR(C27/R27, "N.A.")</f>
        <v>N.A.</v>
      </c>
      <c r="AH27" s="2">
        <f t="shared" si="15"/>
        <v>8925.5741626794261</v>
      </c>
      <c r="AI27" s="2" t="str">
        <f t="shared" si="15"/>
        <v>N.A.</v>
      </c>
      <c r="AJ27" s="2">
        <f t="shared" si="15"/>
        <v>10513.491318629753</v>
      </c>
      <c r="AK27" s="2" t="str">
        <f t="shared" si="15"/>
        <v>N.A.</v>
      </c>
      <c r="AL27" s="2">
        <f t="shared" si="15"/>
        <v>6973.0873265710634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7313.1778555166857</v>
      </c>
      <c r="AQ27" s="13" t="str">
        <f t="shared" si="15"/>
        <v>N.A.</v>
      </c>
      <c r="AR27" s="14">
        <f t="shared" si="15"/>
        <v>7313.1778555166857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95926190</v>
      </c>
      <c r="C29" s="2">
        <v>287795623.00000006</v>
      </c>
      <c r="D29" s="2">
        <v>23250124.000000004</v>
      </c>
      <c r="E29" s="2">
        <v>2383920</v>
      </c>
      <c r="F29" s="2"/>
      <c r="G29" s="2">
        <v>15256599.999999998</v>
      </c>
      <c r="H29" s="2"/>
      <c r="I29" s="2">
        <v>26094669.999999993</v>
      </c>
      <c r="J29" s="2">
        <v>0</v>
      </c>
      <c r="K29" s="2"/>
      <c r="L29" s="1">
        <f t="shared" si="16"/>
        <v>119176314</v>
      </c>
      <c r="M29" s="13">
        <f t="shared" si="16"/>
        <v>331530813.00000006</v>
      </c>
      <c r="N29" s="14">
        <f t="shared" si="17"/>
        <v>450707127.00000006</v>
      </c>
      <c r="P29" s="3" t="s">
        <v>14</v>
      </c>
      <c r="Q29" s="2">
        <v>13413</v>
      </c>
      <c r="R29" s="2">
        <v>41526</v>
      </c>
      <c r="S29" s="2">
        <v>3259</v>
      </c>
      <c r="T29" s="2">
        <v>198</v>
      </c>
      <c r="U29" s="2">
        <v>0</v>
      </c>
      <c r="V29" s="2">
        <v>2104</v>
      </c>
      <c r="W29" s="2">
        <v>0</v>
      </c>
      <c r="X29" s="2">
        <v>3047</v>
      </c>
      <c r="Y29" s="2">
        <v>236</v>
      </c>
      <c r="Z29" s="2">
        <v>0</v>
      </c>
      <c r="AA29" s="1">
        <f t="shared" si="18"/>
        <v>16908</v>
      </c>
      <c r="AB29" s="13">
        <f t="shared" si="18"/>
        <v>46875</v>
      </c>
      <c r="AC29" s="14">
        <f t="shared" si="19"/>
        <v>63783</v>
      </c>
      <c r="AE29" s="3" t="s">
        <v>14</v>
      </c>
      <c r="AF29" s="2">
        <f t="shared" si="20"/>
        <v>7151.732647431596</v>
      </c>
      <c r="AG29" s="2">
        <f t="shared" si="15"/>
        <v>6930.4922939844928</v>
      </c>
      <c r="AH29" s="2">
        <f t="shared" si="15"/>
        <v>7134.1282602025176</v>
      </c>
      <c r="AI29" s="2">
        <f t="shared" si="15"/>
        <v>12040</v>
      </c>
      <c r="AJ29" s="2" t="str">
        <f t="shared" si="15"/>
        <v>N.A.</v>
      </c>
      <c r="AK29" s="2">
        <f t="shared" si="15"/>
        <v>7251.2357414448661</v>
      </c>
      <c r="AL29" s="2" t="str">
        <f t="shared" si="15"/>
        <v>N.A.</v>
      </c>
      <c r="AM29" s="2">
        <f t="shared" si="15"/>
        <v>8564.0531670495548</v>
      </c>
      <c r="AN29" s="2">
        <f t="shared" si="15"/>
        <v>0</v>
      </c>
      <c r="AO29" s="2" t="str">
        <f t="shared" si="15"/>
        <v>N.A.</v>
      </c>
      <c r="AP29" s="15">
        <f t="shared" si="15"/>
        <v>7048.516323633783</v>
      </c>
      <c r="AQ29" s="13">
        <f t="shared" si="15"/>
        <v>7072.6573440000011</v>
      </c>
      <c r="AR29" s="14">
        <f t="shared" si="15"/>
        <v>7066.2578900333956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645</v>
      </c>
      <c r="X30" s="2">
        <v>0</v>
      </c>
      <c r="Y30" s="2">
        <v>645</v>
      </c>
      <c r="Z30" s="2">
        <v>0</v>
      </c>
      <c r="AA30" s="1">
        <f t="shared" si="18"/>
        <v>1290</v>
      </c>
      <c r="AB30" s="13">
        <f t="shared" si="18"/>
        <v>0</v>
      </c>
      <c r="AC30" s="21">
        <f t="shared" si="19"/>
        <v>1290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119300559.99999996</v>
      </c>
      <c r="C31" s="2">
        <v>287795623.00000006</v>
      </c>
      <c r="D31" s="2">
        <v>49366354.000000015</v>
      </c>
      <c r="E31" s="2">
        <v>2383920</v>
      </c>
      <c r="F31" s="2">
        <v>22404250.000000004</v>
      </c>
      <c r="G31" s="2">
        <v>15256599.999999998</v>
      </c>
      <c r="H31" s="2">
        <v>59808170</v>
      </c>
      <c r="I31" s="2">
        <v>26094669.999999993</v>
      </c>
      <c r="J31" s="2">
        <v>0</v>
      </c>
      <c r="K31" s="2"/>
      <c r="L31" s="1">
        <f t="shared" ref="L31" si="21">B31+D31+F31+H31+J31</f>
        <v>250879333.99999997</v>
      </c>
      <c r="M31" s="13">
        <f t="shared" ref="M31" si="22">C31+E31+G31+I31+K31</f>
        <v>331530813.00000006</v>
      </c>
      <c r="N31" s="21">
        <f t="shared" ref="N31" si="23">L31+M31</f>
        <v>582410147</v>
      </c>
      <c r="P31" s="4" t="s">
        <v>16</v>
      </c>
      <c r="Q31" s="2">
        <v>16919</v>
      </c>
      <c r="R31" s="2">
        <v>41526</v>
      </c>
      <c r="S31" s="2">
        <v>6185</v>
      </c>
      <c r="T31" s="2">
        <v>198</v>
      </c>
      <c r="U31" s="2">
        <v>2131</v>
      </c>
      <c r="V31" s="2">
        <v>2104</v>
      </c>
      <c r="W31" s="2">
        <v>9222</v>
      </c>
      <c r="X31" s="2">
        <v>3047</v>
      </c>
      <c r="Y31" s="2">
        <v>1750</v>
      </c>
      <c r="Z31" s="2">
        <v>0</v>
      </c>
      <c r="AA31" s="1">
        <f t="shared" ref="AA31" si="24">Q31+S31+U31+W31+Y31</f>
        <v>36207</v>
      </c>
      <c r="AB31" s="13">
        <f t="shared" ref="AB31" si="25">R31+T31+V31+X31+Z31</f>
        <v>46875</v>
      </c>
      <c r="AC31" s="14">
        <f t="shared" ref="AC31" si="26">AA31+AB31</f>
        <v>83082</v>
      </c>
      <c r="AE31" s="4" t="s">
        <v>16</v>
      </c>
      <c r="AF31" s="2">
        <f t="shared" si="20"/>
        <v>7051.2772622495395</v>
      </c>
      <c r="AG31" s="2">
        <f t="shared" si="15"/>
        <v>6930.4922939844928</v>
      </c>
      <c r="AH31" s="2">
        <f t="shared" si="15"/>
        <v>7981.6255456750223</v>
      </c>
      <c r="AI31" s="2">
        <f t="shared" si="15"/>
        <v>12040</v>
      </c>
      <c r="AJ31" s="2">
        <f t="shared" si="15"/>
        <v>10513.491318629753</v>
      </c>
      <c r="AK31" s="2">
        <f t="shared" si="15"/>
        <v>7251.2357414448661</v>
      </c>
      <c r="AL31" s="2">
        <f t="shared" si="15"/>
        <v>6485.379527217523</v>
      </c>
      <c r="AM31" s="2">
        <f t="shared" si="15"/>
        <v>8564.0531670495548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6929.0284751567369</v>
      </c>
      <c r="AQ31" s="13">
        <f t="shared" ref="AQ31" si="28">IFERROR(M31/AB31, "N.A.")</f>
        <v>7072.6573440000011</v>
      </c>
      <c r="AR31" s="14">
        <f t="shared" ref="AR31" si="29">IFERROR(N31/AC31, "N.A.")</f>
        <v>7010.0641173780123</v>
      </c>
    </row>
    <row r="32" spans="1:44" ht="15" customHeight="1" thickBot="1" x14ac:dyDescent="0.3">
      <c r="A32" s="5" t="s">
        <v>0</v>
      </c>
      <c r="B32" s="44">
        <f>B31+C31</f>
        <v>407096183</v>
      </c>
      <c r="C32" s="45"/>
      <c r="D32" s="44">
        <f>D31+E31</f>
        <v>51750274.000000015</v>
      </c>
      <c r="E32" s="45"/>
      <c r="F32" s="44">
        <f>F31+G31</f>
        <v>37660850</v>
      </c>
      <c r="G32" s="45"/>
      <c r="H32" s="44">
        <f>H31+I31</f>
        <v>85902840</v>
      </c>
      <c r="I32" s="45"/>
      <c r="J32" s="44">
        <f>J31+K31</f>
        <v>0</v>
      </c>
      <c r="K32" s="45"/>
      <c r="L32" s="44">
        <f>L31+M31</f>
        <v>582410147</v>
      </c>
      <c r="M32" s="46"/>
      <c r="N32" s="22">
        <f>B32+D32+F32+H32+J32</f>
        <v>582410147</v>
      </c>
      <c r="P32" s="5" t="s">
        <v>0</v>
      </c>
      <c r="Q32" s="44">
        <f>Q31+R31</f>
        <v>58445</v>
      </c>
      <c r="R32" s="45"/>
      <c r="S32" s="44">
        <f>S31+T31</f>
        <v>6383</v>
      </c>
      <c r="T32" s="45"/>
      <c r="U32" s="44">
        <f>U31+V31</f>
        <v>4235</v>
      </c>
      <c r="V32" s="45"/>
      <c r="W32" s="44">
        <f>W31+X31</f>
        <v>12269</v>
      </c>
      <c r="X32" s="45"/>
      <c r="Y32" s="44">
        <f>Y31+Z31</f>
        <v>1750</v>
      </c>
      <c r="Z32" s="45"/>
      <c r="AA32" s="44">
        <f>AA31+AB31</f>
        <v>83082</v>
      </c>
      <c r="AB32" s="45"/>
      <c r="AC32" s="23">
        <f>Q32+S32+U32+W32+Y32</f>
        <v>83082</v>
      </c>
      <c r="AE32" s="5" t="s">
        <v>0</v>
      </c>
      <c r="AF32" s="24">
        <f>IFERROR(B32/Q32,"N.A.")</f>
        <v>6965.4578321498848</v>
      </c>
      <c r="AG32" s="25"/>
      <c r="AH32" s="24">
        <f>IFERROR(D32/S32,"N.A.")</f>
        <v>8107.515901613664</v>
      </c>
      <c r="AI32" s="25"/>
      <c r="AJ32" s="24">
        <f>IFERROR(F32/U32,"N.A.")</f>
        <v>8892.7626918536007</v>
      </c>
      <c r="AK32" s="25"/>
      <c r="AL32" s="24">
        <f>IFERROR(H32/W32,"N.A.")</f>
        <v>7001.6170837069039</v>
      </c>
      <c r="AM32" s="25"/>
      <c r="AN32" s="24">
        <f>IFERROR(J32/Y32,"N.A.")</f>
        <v>0</v>
      </c>
      <c r="AO32" s="25"/>
      <c r="AP32" s="24">
        <f>IFERROR(L32/AA32,"N.A.")</f>
        <v>7010.0641173780123</v>
      </c>
      <c r="AQ32" s="25"/>
      <c r="AR32" s="16">
        <f>IFERROR(N32/AC32, "N.A.")</f>
        <v>7010.0641173780123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8756170</v>
      </c>
      <c r="C39" s="2"/>
      <c r="D39" s="2">
        <v>1709250</v>
      </c>
      <c r="E39" s="2"/>
      <c r="F39" s="2">
        <v>1930000</v>
      </c>
      <c r="G39" s="2"/>
      <c r="H39" s="2">
        <v>30799970</v>
      </c>
      <c r="I39" s="2"/>
      <c r="J39" s="2">
        <v>0</v>
      </c>
      <c r="K39" s="2"/>
      <c r="L39" s="1">
        <f>B39+D39+F39+H39+J39</f>
        <v>43195390</v>
      </c>
      <c r="M39" s="13">
        <f>C39+E39+G39+I39+K39</f>
        <v>0</v>
      </c>
      <c r="N39" s="14">
        <f>L39+M39</f>
        <v>43195390</v>
      </c>
      <c r="P39" s="3" t="s">
        <v>12</v>
      </c>
      <c r="Q39" s="2">
        <v>1586</v>
      </c>
      <c r="R39" s="2">
        <v>0</v>
      </c>
      <c r="S39" s="2">
        <v>265</v>
      </c>
      <c r="T39" s="2">
        <v>0</v>
      </c>
      <c r="U39" s="2">
        <v>386</v>
      </c>
      <c r="V39" s="2">
        <v>0</v>
      </c>
      <c r="W39" s="2">
        <v>7022</v>
      </c>
      <c r="X39" s="2">
        <v>0</v>
      </c>
      <c r="Y39" s="2">
        <v>782</v>
      </c>
      <c r="Z39" s="2">
        <v>0</v>
      </c>
      <c r="AA39" s="1">
        <f>Q39+S39+U39+W39+Y39</f>
        <v>10041</v>
      </c>
      <c r="AB39" s="13">
        <f>R39+T39+V39+X39+Z39</f>
        <v>0</v>
      </c>
      <c r="AC39" s="14">
        <f>AA39+AB39</f>
        <v>10041</v>
      </c>
      <c r="AE39" s="3" t="s">
        <v>12</v>
      </c>
      <c r="AF39" s="2">
        <f>IFERROR(B39/Q39, "N.A.")</f>
        <v>5520.9142496847417</v>
      </c>
      <c r="AG39" s="2" t="str">
        <f t="shared" ref="AG39:AR43" si="30">IFERROR(C39/R39, "N.A.")</f>
        <v>N.A.</v>
      </c>
      <c r="AH39" s="2">
        <f t="shared" si="30"/>
        <v>6450</v>
      </c>
      <c r="AI39" s="2" t="str">
        <f t="shared" si="30"/>
        <v>N.A.</v>
      </c>
      <c r="AJ39" s="2">
        <f t="shared" si="30"/>
        <v>5000</v>
      </c>
      <c r="AK39" s="2" t="str">
        <f t="shared" si="30"/>
        <v>N.A.</v>
      </c>
      <c r="AL39" s="2">
        <f t="shared" si="30"/>
        <v>4386.2104813443466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4301.9012050592573</v>
      </c>
      <c r="AQ39" s="13" t="str">
        <f t="shared" si="30"/>
        <v>N.A.</v>
      </c>
      <c r="AR39" s="14">
        <f t="shared" si="30"/>
        <v>4301.9012050592573</v>
      </c>
    </row>
    <row r="40" spans="1:44" ht="15" customHeight="1" thickBot="1" x14ac:dyDescent="0.3">
      <c r="A40" s="3" t="s">
        <v>13</v>
      </c>
      <c r="B40" s="2">
        <v>31718600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31718600</v>
      </c>
      <c r="M40" s="13">
        <f t="shared" si="31"/>
        <v>0</v>
      </c>
      <c r="N40" s="14">
        <f t="shared" ref="N40:N42" si="32">L40+M40</f>
        <v>31718600</v>
      </c>
      <c r="P40" s="3" t="s">
        <v>13</v>
      </c>
      <c r="Q40" s="2">
        <v>5331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5331</v>
      </c>
      <c r="AB40" s="13">
        <f t="shared" si="33"/>
        <v>0</v>
      </c>
      <c r="AC40" s="14">
        <f t="shared" ref="AC40:AC42" si="34">AA40+AB40</f>
        <v>5331</v>
      </c>
      <c r="AE40" s="3" t="s">
        <v>13</v>
      </c>
      <c r="AF40" s="2">
        <f t="shared" ref="AF40:AF43" si="35">IFERROR(B40/Q40, "N.A.")</f>
        <v>5949.8405552429185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5949.8405552429185</v>
      </c>
      <c r="AQ40" s="13" t="str">
        <f t="shared" si="30"/>
        <v>N.A.</v>
      </c>
      <c r="AR40" s="14">
        <f t="shared" si="30"/>
        <v>5949.8405552429185</v>
      </c>
    </row>
    <row r="41" spans="1:44" ht="15" customHeight="1" thickBot="1" x14ac:dyDescent="0.3">
      <c r="A41" s="3" t="s">
        <v>14</v>
      </c>
      <c r="B41" s="2">
        <v>26925443</v>
      </c>
      <c r="C41" s="2">
        <v>159924828</v>
      </c>
      <c r="D41" s="2">
        <v>1470600</v>
      </c>
      <c r="E41" s="2"/>
      <c r="F41" s="2"/>
      <c r="G41" s="2">
        <v>2456199.9999999995</v>
      </c>
      <c r="H41" s="2"/>
      <c r="I41" s="2">
        <v>12760560</v>
      </c>
      <c r="J41" s="2">
        <v>0</v>
      </c>
      <c r="K41" s="2"/>
      <c r="L41" s="1">
        <f t="shared" si="31"/>
        <v>28396043</v>
      </c>
      <c r="M41" s="13">
        <f t="shared" si="31"/>
        <v>175141588</v>
      </c>
      <c r="N41" s="14">
        <f t="shared" si="32"/>
        <v>203537631</v>
      </c>
      <c r="P41" s="3" t="s">
        <v>14</v>
      </c>
      <c r="Q41" s="2">
        <v>5839</v>
      </c>
      <c r="R41" s="2">
        <v>22512</v>
      </c>
      <c r="S41" s="2">
        <v>750</v>
      </c>
      <c r="T41" s="2">
        <v>0</v>
      </c>
      <c r="U41" s="2">
        <v>0</v>
      </c>
      <c r="V41" s="2">
        <v>504</v>
      </c>
      <c r="W41" s="2">
        <v>0</v>
      </c>
      <c r="X41" s="2">
        <v>1858</v>
      </c>
      <c r="Y41" s="2">
        <v>824</v>
      </c>
      <c r="Z41" s="2">
        <v>0</v>
      </c>
      <c r="AA41" s="1">
        <f t="shared" si="33"/>
        <v>7413</v>
      </c>
      <c r="AB41" s="13">
        <f t="shared" si="33"/>
        <v>24874</v>
      </c>
      <c r="AC41" s="14">
        <f t="shared" si="34"/>
        <v>32287</v>
      </c>
      <c r="AE41" s="3" t="s">
        <v>14</v>
      </c>
      <c r="AF41" s="2">
        <f t="shared" si="35"/>
        <v>4611.3106696352115</v>
      </c>
      <c r="AG41" s="2">
        <f t="shared" si="30"/>
        <v>7103.9813432835817</v>
      </c>
      <c r="AH41" s="2">
        <f t="shared" si="30"/>
        <v>1960.8</v>
      </c>
      <c r="AI41" s="2" t="str">
        <f t="shared" si="30"/>
        <v>N.A.</v>
      </c>
      <c r="AJ41" s="2" t="str">
        <f t="shared" si="30"/>
        <v>N.A.</v>
      </c>
      <c r="AK41" s="2">
        <f t="shared" si="30"/>
        <v>4873.4126984126979</v>
      </c>
      <c r="AL41" s="2" t="str">
        <f t="shared" si="30"/>
        <v>N.A.</v>
      </c>
      <c r="AM41" s="2">
        <f t="shared" si="30"/>
        <v>6867.9009687836387</v>
      </c>
      <c r="AN41" s="2">
        <f t="shared" si="30"/>
        <v>0</v>
      </c>
      <c r="AO41" s="2" t="str">
        <f t="shared" si="30"/>
        <v>N.A.</v>
      </c>
      <c r="AP41" s="15">
        <f t="shared" si="30"/>
        <v>3830.5737218400109</v>
      </c>
      <c r="AQ41" s="13">
        <f t="shared" si="30"/>
        <v>7041.150920640026</v>
      </c>
      <c r="AR41" s="14">
        <f t="shared" si="30"/>
        <v>6304.0118623594635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118000</v>
      </c>
      <c r="I42" s="2"/>
      <c r="J42" s="2"/>
      <c r="K42" s="2"/>
      <c r="L42" s="1">
        <f t="shared" si="31"/>
        <v>118000</v>
      </c>
      <c r="M42" s="13">
        <f t="shared" si="31"/>
        <v>0</v>
      </c>
      <c r="N42" s="14">
        <f t="shared" si="32"/>
        <v>118000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236</v>
      </c>
      <c r="X42" s="2">
        <v>0</v>
      </c>
      <c r="Y42" s="2">
        <v>0</v>
      </c>
      <c r="Z42" s="2">
        <v>0</v>
      </c>
      <c r="AA42" s="1">
        <f t="shared" si="33"/>
        <v>236</v>
      </c>
      <c r="AB42" s="13">
        <f t="shared" si="33"/>
        <v>0</v>
      </c>
      <c r="AC42" s="14">
        <f t="shared" si="34"/>
        <v>236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500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500</v>
      </c>
      <c r="AQ42" s="13" t="str">
        <f t="shared" si="30"/>
        <v>N.A.</v>
      </c>
      <c r="AR42" s="14">
        <f t="shared" si="30"/>
        <v>500</v>
      </c>
    </row>
    <row r="43" spans="1:44" ht="15" customHeight="1" thickBot="1" x14ac:dyDescent="0.3">
      <c r="A43" s="4" t="s">
        <v>16</v>
      </c>
      <c r="B43" s="2">
        <v>67400212.999999985</v>
      </c>
      <c r="C43" s="2">
        <v>159924828</v>
      </c>
      <c r="D43" s="2">
        <v>3179850</v>
      </c>
      <c r="E43" s="2"/>
      <c r="F43" s="2">
        <v>1930000</v>
      </c>
      <c r="G43" s="2">
        <v>2456199.9999999995</v>
      </c>
      <c r="H43" s="2">
        <v>30917970</v>
      </c>
      <c r="I43" s="2">
        <v>12760560</v>
      </c>
      <c r="J43" s="2">
        <v>0</v>
      </c>
      <c r="K43" s="2"/>
      <c r="L43" s="1">
        <f t="shared" ref="L43" si="36">B43+D43+F43+H43+J43</f>
        <v>103428032.99999999</v>
      </c>
      <c r="M43" s="13">
        <f t="shared" ref="M43" si="37">C43+E43+G43+I43+K43</f>
        <v>175141588</v>
      </c>
      <c r="N43" s="21">
        <f t="shared" ref="N43" si="38">L43+M43</f>
        <v>278569621</v>
      </c>
      <c r="P43" s="4" t="s">
        <v>16</v>
      </c>
      <c r="Q43" s="2">
        <v>12756</v>
      </c>
      <c r="R43" s="2">
        <v>22512</v>
      </c>
      <c r="S43" s="2">
        <v>1015</v>
      </c>
      <c r="T43" s="2">
        <v>0</v>
      </c>
      <c r="U43" s="2">
        <v>386</v>
      </c>
      <c r="V43" s="2">
        <v>504</v>
      </c>
      <c r="W43" s="2">
        <v>7258</v>
      </c>
      <c r="X43" s="2">
        <v>1858</v>
      </c>
      <c r="Y43" s="2">
        <v>1606</v>
      </c>
      <c r="Z43" s="2">
        <v>0</v>
      </c>
      <c r="AA43" s="1">
        <f t="shared" ref="AA43" si="39">Q43+S43+U43+W43+Y43</f>
        <v>23021</v>
      </c>
      <c r="AB43" s="13">
        <f t="shared" ref="AB43" si="40">R43+T43+V43+X43+Z43</f>
        <v>24874</v>
      </c>
      <c r="AC43" s="21">
        <f t="shared" ref="AC43" si="41">AA43+AB43</f>
        <v>47895</v>
      </c>
      <c r="AE43" s="4" t="s">
        <v>16</v>
      </c>
      <c r="AF43" s="2">
        <f t="shared" si="35"/>
        <v>5283.8047193477569</v>
      </c>
      <c r="AG43" s="2">
        <f t="shared" si="30"/>
        <v>7103.9813432835817</v>
      </c>
      <c r="AH43" s="2">
        <f t="shared" si="30"/>
        <v>3132.8571428571427</v>
      </c>
      <c r="AI43" s="2" t="str">
        <f t="shared" si="30"/>
        <v>N.A.</v>
      </c>
      <c r="AJ43" s="2">
        <f t="shared" si="30"/>
        <v>5000</v>
      </c>
      <c r="AK43" s="2">
        <f t="shared" si="30"/>
        <v>4873.4126984126979</v>
      </c>
      <c r="AL43" s="2">
        <f t="shared" si="30"/>
        <v>4259.8470653072472</v>
      </c>
      <c r="AM43" s="2">
        <f t="shared" si="30"/>
        <v>6867.9009687836387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4492.768906650449</v>
      </c>
      <c r="AQ43" s="13">
        <f t="shared" ref="AQ43" si="43">IFERROR(M43/AB43, "N.A.")</f>
        <v>7041.150920640026</v>
      </c>
      <c r="AR43" s="14">
        <f t="shared" ref="AR43" si="44">IFERROR(N43/AC43, "N.A.")</f>
        <v>5816.2568326547653</v>
      </c>
    </row>
    <row r="44" spans="1:44" ht="15" customHeight="1" thickBot="1" x14ac:dyDescent="0.3">
      <c r="A44" s="5" t="s">
        <v>0</v>
      </c>
      <c r="B44" s="44">
        <f>B43+C43</f>
        <v>227325041</v>
      </c>
      <c r="C44" s="45"/>
      <c r="D44" s="44">
        <f>D43+E43</f>
        <v>3179850</v>
      </c>
      <c r="E44" s="45"/>
      <c r="F44" s="44">
        <f>F43+G43</f>
        <v>4386200</v>
      </c>
      <c r="G44" s="45"/>
      <c r="H44" s="44">
        <f>H43+I43</f>
        <v>43678530</v>
      </c>
      <c r="I44" s="45"/>
      <c r="J44" s="44">
        <f>J43+K43</f>
        <v>0</v>
      </c>
      <c r="K44" s="45"/>
      <c r="L44" s="44">
        <f>L43+M43</f>
        <v>278569621</v>
      </c>
      <c r="M44" s="46"/>
      <c r="N44" s="22">
        <f>B44+D44+F44+H44+J44</f>
        <v>278569621</v>
      </c>
      <c r="P44" s="5" t="s">
        <v>0</v>
      </c>
      <c r="Q44" s="44">
        <f>Q43+R43</f>
        <v>35268</v>
      </c>
      <c r="R44" s="45"/>
      <c r="S44" s="44">
        <f>S43+T43</f>
        <v>1015</v>
      </c>
      <c r="T44" s="45"/>
      <c r="U44" s="44">
        <f>U43+V43</f>
        <v>890</v>
      </c>
      <c r="V44" s="45"/>
      <c r="W44" s="44">
        <f>W43+X43</f>
        <v>9116</v>
      </c>
      <c r="X44" s="45"/>
      <c r="Y44" s="44">
        <f>Y43+Z43</f>
        <v>1606</v>
      </c>
      <c r="Z44" s="45"/>
      <c r="AA44" s="44">
        <f>AA43+AB43</f>
        <v>47895</v>
      </c>
      <c r="AB44" s="46"/>
      <c r="AC44" s="22">
        <f>Q44+S44+U44+W44+Y44</f>
        <v>47895</v>
      </c>
      <c r="AE44" s="5" t="s">
        <v>0</v>
      </c>
      <c r="AF44" s="24">
        <f>IFERROR(B44/Q44,"N.A.")</f>
        <v>6445.6459396620166</v>
      </c>
      <c r="AG44" s="25"/>
      <c r="AH44" s="24">
        <f>IFERROR(D44/S44,"N.A.")</f>
        <v>3132.8571428571427</v>
      </c>
      <c r="AI44" s="25"/>
      <c r="AJ44" s="24">
        <f>IFERROR(F44/U44,"N.A.")</f>
        <v>4928.3146067415728</v>
      </c>
      <c r="AK44" s="25"/>
      <c r="AL44" s="24">
        <f>IFERROR(H44/W44,"N.A.")</f>
        <v>4791.4139973672663</v>
      </c>
      <c r="AM44" s="25"/>
      <c r="AN44" s="24">
        <f>IFERROR(J44/Y44,"N.A.")</f>
        <v>0</v>
      </c>
      <c r="AO44" s="25"/>
      <c r="AP44" s="24">
        <f>IFERROR(L44/AA44,"N.A.")</f>
        <v>5816.2568326547653</v>
      </c>
      <c r="AQ44" s="25"/>
      <c r="AR44" s="16">
        <f>IFERROR(N44/AC44, "N.A.")</f>
        <v>5816.2568326547653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>
        <v>7520700</v>
      </c>
      <c r="I15" s="2"/>
      <c r="J15" s="2">
        <v>0</v>
      </c>
      <c r="K15" s="2"/>
      <c r="L15" s="1">
        <f>B15+D15+F15+H15+J15</f>
        <v>7520700</v>
      </c>
      <c r="M15" s="13">
        <f>C15+E15+G15+I15+K15</f>
        <v>0</v>
      </c>
      <c r="N15" s="14">
        <f>L15+M15</f>
        <v>7520700</v>
      </c>
      <c r="P15" s="3" t="s">
        <v>12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954</v>
      </c>
      <c r="X15" s="2">
        <v>0</v>
      </c>
      <c r="Y15" s="2">
        <v>318</v>
      </c>
      <c r="Z15" s="2">
        <v>0</v>
      </c>
      <c r="AA15" s="1">
        <f>Q15+S15+U15+W15+Y15</f>
        <v>1272</v>
      </c>
      <c r="AB15" s="13">
        <f>R15+T15+V15+X15+Z15</f>
        <v>0</v>
      </c>
      <c r="AC15" s="14">
        <f>AA15+AB15</f>
        <v>1272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7883.333333333333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5912.5</v>
      </c>
      <c r="AQ15" s="13" t="str">
        <f t="shared" si="0"/>
        <v>N.A.</v>
      </c>
      <c r="AR15" s="14">
        <f t="shared" si="0"/>
        <v>5912.5</v>
      </c>
    </row>
    <row r="16" spans="1:44" ht="15" customHeight="1" thickBot="1" x14ac:dyDescent="0.3">
      <c r="A16" s="3" t="s">
        <v>13</v>
      </c>
      <c r="B16" s="2">
        <v>3090960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3090960</v>
      </c>
      <c r="M16" s="13">
        <f t="shared" si="1"/>
        <v>0</v>
      </c>
      <c r="N16" s="14">
        <f t="shared" ref="N16:N18" si="2">L16+M16</f>
        <v>3090960</v>
      </c>
      <c r="P16" s="3" t="s">
        <v>13</v>
      </c>
      <c r="Q16" s="2">
        <v>636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636</v>
      </c>
      <c r="AB16" s="13">
        <f t="shared" si="3"/>
        <v>0</v>
      </c>
      <c r="AC16" s="14">
        <f t="shared" ref="AC16:AC18" si="4">AA16+AB16</f>
        <v>636</v>
      </c>
      <c r="AE16" s="3" t="s">
        <v>13</v>
      </c>
      <c r="AF16" s="2">
        <f t="shared" ref="AF16:AF19" si="5">IFERROR(B16/Q16, "N.A.")</f>
        <v>4860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4860</v>
      </c>
      <c r="AQ16" s="13" t="str">
        <f t="shared" si="0"/>
        <v>N.A.</v>
      </c>
      <c r="AR16" s="14">
        <f t="shared" si="0"/>
        <v>4860</v>
      </c>
    </row>
    <row r="17" spans="1:44" ht="15" customHeight="1" thickBot="1" x14ac:dyDescent="0.3">
      <c r="A17" s="3" t="s">
        <v>14</v>
      </c>
      <c r="B17" s="2">
        <v>7934100</v>
      </c>
      <c r="C17" s="2">
        <v>18727020</v>
      </c>
      <c r="D17" s="2">
        <v>19143600</v>
      </c>
      <c r="E17" s="2"/>
      <c r="F17" s="2"/>
      <c r="G17" s="2">
        <v>4922640</v>
      </c>
      <c r="H17" s="2"/>
      <c r="I17" s="2">
        <v>1367400</v>
      </c>
      <c r="J17" s="2"/>
      <c r="K17" s="2"/>
      <c r="L17" s="1">
        <f t="shared" si="1"/>
        <v>27077700</v>
      </c>
      <c r="M17" s="13">
        <f t="shared" si="1"/>
        <v>25017060</v>
      </c>
      <c r="N17" s="14">
        <f t="shared" si="2"/>
        <v>52094760</v>
      </c>
      <c r="P17" s="3" t="s">
        <v>14</v>
      </c>
      <c r="Q17" s="2">
        <v>636</v>
      </c>
      <c r="R17" s="2">
        <v>2862</v>
      </c>
      <c r="S17" s="2">
        <v>1272</v>
      </c>
      <c r="T17" s="2">
        <v>0</v>
      </c>
      <c r="U17" s="2">
        <v>0</v>
      </c>
      <c r="V17" s="2">
        <v>318</v>
      </c>
      <c r="W17" s="2">
        <v>0</v>
      </c>
      <c r="X17" s="2">
        <v>636</v>
      </c>
      <c r="Y17" s="2">
        <v>0</v>
      </c>
      <c r="Z17" s="2">
        <v>0</v>
      </c>
      <c r="AA17" s="1">
        <f t="shared" si="3"/>
        <v>1908</v>
      </c>
      <c r="AB17" s="13">
        <f t="shared" si="3"/>
        <v>3816</v>
      </c>
      <c r="AC17" s="14">
        <f t="shared" si="4"/>
        <v>5724</v>
      </c>
      <c r="AE17" s="3" t="s">
        <v>14</v>
      </c>
      <c r="AF17" s="2">
        <f t="shared" si="5"/>
        <v>12475</v>
      </c>
      <c r="AG17" s="2">
        <f t="shared" si="0"/>
        <v>6543.333333333333</v>
      </c>
      <c r="AH17" s="2">
        <f t="shared" si="0"/>
        <v>15050</v>
      </c>
      <c r="AI17" s="2" t="str">
        <f t="shared" si="0"/>
        <v>N.A.</v>
      </c>
      <c r="AJ17" s="2" t="str">
        <f t="shared" si="0"/>
        <v>N.A.</v>
      </c>
      <c r="AK17" s="2">
        <f t="shared" si="0"/>
        <v>15480</v>
      </c>
      <c r="AL17" s="2" t="str">
        <f t="shared" si="0"/>
        <v>N.A.</v>
      </c>
      <c r="AM17" s="2">
        <f t="shared" si="0"/>
        <v>2150</v>
      </c>
      <c r="AN17" s="2" t="str">
        <f t="shared" si="0"/>
        <v>N.A.</v>
      </c>
      <c r="AO17" s="2" t="str">
        <f t="shared" si="0"/>
        <v>N.A.</v>
      </c>
      <c r="AP17" s="15">
        <f t="shared" si="0"/>
        <v>14191.666666666666</v>
      </c>
      <c r="AQ17" s="13">
        <f t="shared" si="0"/>
        <v>6555.833333333333</v>
      </c>
      <c r="AR17" s="14">
        <f t="shared" si="0"/>
        <v>9101.1111111111113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11025060</v>
      </c>
      <c r="C19" s="2">
        <v>18727020</v>
      </c>
      <c r="D19" s="2">
        <v>19143600</v>
      </c>
      <c r="E19" s="2"/>
      <c r="F19" s="2"/>
      <c r="G19" s="2">
        <v>4922640</v>
      </c>
      <c r="H19" s="2">
        <v>7520700</v>
      </c>
      <c r="I19" s="2">
        <v>1367400</v>
      </c>
      <c r="J19" s="2">
        <v>0</v>
      </c>
      <c r="K19" s="2"/>
      <c r="L19" s="1">
        <f t="shared" ref="L19" si="6">B19+D19+F19+H19+J19</f>
        <v>37689360</v>
      </c>
      <c r="M19" s="13">
        <f t="shared" ref="M19" si="7">C19+E19+G19+I19+K19</f>
        <v>25017060</v>
      </c>
      <c r="N19" s="21">
        <f t="shared" ref="N19" si="8">L19+M19</f>
        <v>62706420</v>
      </c>
      <c r="P19" s="4" t="s">
        <v>16</v>
      </c>
      <c r="Q19" s="2">
        <v>1272</v>
      </c>
      <c r="R19" s="2">
        <v>2862</v>
      </c>
      <c r="S19" s="2">
        <v>1272</v>
      </c>
      <c r="T19" s="2">
        <v>0</v>
      </c>
      <c r="U19" s="2">
        <v>0</v>
      </c>
      <c r="V19" s="2">
        <v>318</v>
      </c>
      <c r="W19" s="2">
        <v>954</v>
      </c>
      <c r="X19" s="2">
        <v>636</v>
      </c>
      <c r="Y19" s="2">
        <v>318</v>
      </c>
      <c r="Z19" s="2">
        <v>0</v>
      </c>
      <c r="AA19" s="1">
        <f t="shared" ref="AA19" si="9">Q19+S19+U19+W19+Y19</f>
        <v>3816</v>
      </c>
      <c r="AB19" s="13">
        <f t="shared" ref="AB19" si="10">R19+T19+V19+X19+Z19</f>
        <v>3816</v>
      </c>
      <c r="AC19" s="14">
        <f t="shared" ref="AC19" si="11">AA19+AB19</f>
        <v>7632</v>
      </c>
      <c r="AE19" s="4" t="s">
        <v>16</v>
      </c>
      <c r="AF19" s="2">
        <f t="shared" si="5"/>
        <v>8667.5</v>
      </c>
      <c r="AG19" s="2">
        <f t="shared" si="0"/>
        <v>6543.333333333333</v>
      </c>
      <c r="AH19" s="2">
        <f t="shared" si="0"/>
        <v>15050</v>
      </c>
      <c r="AI19" s="2" t="str">
        <f t="shared" si="0"/>
        <v>N.A.</v>
      </c>
      <c r="AJ19" s="2" t="str">
        <f t="shared" si="0"/>
        <v>N.A.</v>
      </c>
      <c r="AK19" s="2">
        <f t="shared" si="0"/>
        <v>15480</v>
      </c>
      <c r="AL19" s="2">
        <f t="shared" si="0"/>
        <v>7883.333333333333</v>
      </c>
      <c r="AM19" s="2">
        <f t="shared" si="0"/>
        <v>2150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9876.6666666666661</v>
      </c>
      <c r="AQ19" s="13">
        <f t="shared" ref="AQ19" si="13">IFERROR(M19/AB19, "N.A.")</f>
        <v>6555.833333333333</v>
      </c>
      <c r="AR19" s="14">
        <f t="shared" ref="AR19" si="14">IFERROR(N19/AC19, "N.A.")</f>
        <v>8216.25</v>
      </c>
    </row>
    <row r="20" spans="1:44" ht="15" customHeight="1" thickBot="1" x14ac:dyDescent="0.3">
      <c r="A20" s="5" t="s">
        <v>0</v>
      </c>
      <c r="B20" s="44">
        <f>B19+C19</f>
        <v>29752080</v>
      </c>
      <c r="C20" s="45"/>
      <c r="D20" s="44">
        <f>D19+E19</f>
        <v>19143600</v>
      </c>
      <c r="E20" s="45"/>
      <c r="F20" s="44">
        <f>F19+G19</f>
        <v>4922640</v>
      </c>
      <c r="G20" s="45"/>
      <c r="H20" s="44">
        <f>H19+I19</f>
        <v>8888100</v>
      </c>
      <c r="I20" s="45"/>
      <c r="J20" s="44">
        <f>J19+K19</f>
        <v>0</v>
      </c>
      <c r="K20" s="45"/>
      <c r="L20" s="44">
        <f>L19+M19</f>
        <v>62706420</v>
      </c>
      <c r="M20" s="46"/>
      <c r="N20" s="22">
        <f>B20+D20+F20+H20+J20</f>
        <v>62706420</v>
      </c>
      <c r="P20" s="5" t="s">
        <v>0</v>
      </c>
      <c r="Q20" s="44">
        <f>Q19+R19</f>
        <v>4134</v>
      </c>
      <c r="R20" s="45"/>
      <c r="S20" s="44">
        <f>S19+T19</f>
        <v>1272</v>
      </c>
      <c r="T20" s="45"/>
      <c r="U20" s="44">
        <f>U19+V19</f>
        <v>318</v>
      </c>
      <c r="V20" s="45"/>
      <c r="W20" s="44">
        <f>W19+X19</f>
        <v>1590</v>
      </c>
      <c r="X20" s="45"/>
      <c r="Y20" s="44">
        <f>Y19+Z19</f>
        <v>318</v>
      </c>
      <c r="Z20" s="45"/>
      <c r="AA20" s="44">
        <f>AA19+AB19</f>
        <v>7632</v>
      </c>
      <c r="AB20" s="45"/>
      <c r="AC20" s="23">
        <f>Q20+S20+U20+W20+Y20</f>
        <v>7632</v>
      </c>
      <c r="AE20" s="5" t="s">
        <v>0</v>
      </c>
      <c r="AF20" s="24">
        <f>IFERROR(B20/Q20,"N.A.")</f>
        <v>7196.9230769230771</v>
      </c>
      <c r="AG20" s="25"/>
      <c r="AH20" s="24">
        <f>IFERROR(D20/S20,"N.A.")</f>
        <v>15050</v>
      </c>
      <c r="AI20" s="25"/>
      <c r="AJ20" s="24">
        <f>IFERROR(F20/U20,"N.A.")</f>
        <v>15480</v>
      </c>
      <c r="AK20" s="25"/>
      <c r="AL20" s="24">
        <f>IFERROR(H20/W20,"N.A.")</f>
        <v>5590</v>
      </c>
      <c r="AM20" s="25"/>
      <c r="AN20" s="24">
        <f>IFERROR(J20/Y20,"N.A.")</f>
        <v>0</v>
      </c>
      <c r="AO20" s="25"/>
      <c r="AP20" s="24">
        <f>IFERROR(L20/AA20,"N.A.")</f>
        <v>8216.25</v>
      </c>
      <c r="AQ20" s="25"/>
      <c r="AR20" s="16">
        <f>IFERROR(N20/AC20, "N.A.")</f>
        <v>8216.25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>
        <v>5469600</v>
      </c>
      <c r="I27" s="2"/>
      <c r="J27" s="2"/>
      <c r="K27" s="2"/>
      <c r="L27" s="1">
        <f>B27+D27+F27+H27+J27</f>
        <v>5469600</v>
      </c>
      <c r="M27" s="13">
        <f>C27+E27+G27+I27+K27</f>
        <v>0</v>
      </c>
      <c r="N27" s="14">
        <f>L27+M27</f>
        <v>5469600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636</v>
      </c>
      <c r="X27" s="2">
        <v>0</v>
      </c>
      <c r="Y27" s="2">
        <v>0</v>
      </c>
      <c r="Z27" s="2">
        <v>0</v>
      </c>
      <c r="AA27" s="1">
        <f>Q27+S27+U27+W27+Y27</f>
        <v>636</v>
      </c>
      <c r="AB27" s="13">
        <f>R27+T27+V27+X27+Z27</f>
        <v>0</v>
      </c>
      <c r="AC27" s="14">
        <f>AA27+AB27</f>
        <v>636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8600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8600</v>
      </c>
      <c r="AQ27" s="13" t="str">
        <f t="shared" si="15"/>
        <v>N.A.</v>
      </c>
      <c r="AR27" s="14">
        <f t="shared" si="15"/>
        <v>8600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7934100</v>
      </c>
      <c r="C29" s="2">
        <v>14911020</v>
      </c>
      <c r="D29" s="2">
        <v>15041400</v>
      </c>
      <c r="E29" s="2"/>
      <c r="F29" s="2"/>
      <c r="G29" s="2">
        <v>4922640</v>
      </c>
      <c r="H29" s="2"/>
      <c r="I29" s="2">
        <v>0</v>
      </c>
      <c r="J29" s="2"/>
      <c r="K29" s="2"/>
      <c r="L29" s="1">
        <f t="shared" si="16"/>
        <v>22975500</v>
      </c>
      <c r="M29" s="13">
        <f t="shared" si="16"/>
        <v>19833660</v>
      </c>
      <c r="N29" s="14">
        <f t="shared" si="17"/>
        <v>42809160</v>
      </c>
      <c r="P29" s="3" t="s">
        <v>14</v>
      </c>
      <c r="Q29" s="2">
        <v>636</v>
      </c>
      <c r="R29" s="2">
        <v>2226</v>
      </c>
      <c r="S29" s="2">
        <v>954</v>
      </c>
      <c r="T29" s="2">
        <v>0</v>
      </c>
      <c r="U29" s="2">
        <v>0</v>
      </c>
      <c r="V29" s="2">
        <v>318</v>
      </c>
      <c r="W29" s="2">
        <v>0</v>
      </c>
      <c r="X29" s="2">
        <v>318</v>
      </c>
      <c r="Y29" s="2">
        <v>0</v>
      </c>
      <c r="Z29" s="2">
        <v>0</v>
      </c>
      <c r="AA29" s="1">
        <f t="shared" si="18"/>
        <v>1590</v>
      </c>
      <c r="AB29" s="13">
        <f t="shared" si="18"/>
        <v>2862</v>
      </c>
      <c r="AC29" s="14">
        <f t="shared" si="19"/>
        <v>4452</v>
      </c>
      <c r="AE29" s="3" t="s">
        <v>14</v>
      </c>
      <c r="AF29" s="2">
        <f t="shared" si="20"/>
        <v>12475</v>
      </c>
      <c r="AG29" s="2">
        <f t="shared" si="15"/>
        <v>6698.5714285714284</v>
      </c>
      <c r="AH29" s="2">
        <f t="shared" si="15"/>
        <v>15766.666666666666</v>
      </c>
      <c r="AI29" s="2" t="str">
        <f t="shared" si="15"/>
        <v>N.A.</v>
      </c>
      <c r="AJ29" s="2" t="str">
        <f t="shared" si="15"/>
        <v>N.A.</v>
      </c>
      <c r="AK29" s="2">
        <f t="shared" si="15"/>
        <v>15480</v>
      </c>
      <c r="AL29" s="2" t="str">
        <f t="shared" si="15"/>
        <v>N.A.</v>
      </c>
      <c r="AM29" s="2">
        <f t="shared" si="15"/>
        <v>0</v>
      </c>
      <c r="AN29" s="2" t="str">
        <f t="shared" si="15"/>
        <v>N.A.</v>
      </c>
      <c r="AO29" s="2" t="str">
        <f t="shared" si="15"/>
        <v>N.A.</v>
      </c>
      <c r="AP29" s="15">
        <f t="shared" si="15"/>
        <v>14450</v>
      </c>
      <c r="AQ29" s="13">
        <f t="shared" si="15"/>
        <v>6930</v>
      </c>
      <c r="AR29" s="14">
        <f t="shared" si="15"/>
        <v>9615.7142857142862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7934100</v>
      </c>
      <c r="C31" s="2">
        <v>14911020</v>
      </c>
      <c r="D31" s="2">
        <v>15041400</v>
      </c>
      <c r="E31" s="2"/>
      <c r="F31" s="2"/>
      <c r="G31" s="2">
        <v>4922640</v>
      </c>
      <c r="H31" s="2">
        <v>5469600</v>
      </c>
      <c r="I31" s="2">
        <v>0</v>
      </c>
      <c r="J31" s="2"/>
      <c r="K31" s="2"/>
      <c r="L31" s="1">
        <f t="shared" ref="L31" si="21">B31+D31+F31+H31+J31</f>
        <v>28445100</v>
      </c>
      <c r="M31" s="13">
        <f t="shared" ref="M31" si="22">C31+E31+G31+I31+K31</f>
        <v>19833660</v>
      </c>
      <c r="N31" s="21">
        <f t="shared" ref="N31" si="23">L31+M31</f>
        <v>48278760</v>
      </c>
      <c r="P31" s="4" t="s">
        <v>16</v>
      </c>
      <c r="Q31" s="2">
        <v>636</v>
      </c>
      <c r="R31" s="2">
        <v>2226</v>
      </c>
      <c r="S31" s="2">
        <v>954</v>
      </c>
      <c r="T31" s="2">
        <v>0</v>
      </c>
      <c r="U31" s="2">
        <v>0</v>
      </c>
      <c r="V31" s="2">
        <v>318</v>
      </c>
      <c r="W31" s="2">
        <v>636</v>
      </c>
      <c r="X31" s="2">
        <v>318</v>
      </c>
      <c r="Y31" s="2">
        <v>0</v>
      </c>
      <c r="Z31" s="2">
        <v>0</v>
      </c>
      <c r="AA31" s="1">
        <f t="shared" ref="AA31" si="24">Q31+S31+U31+W31+Y31</f>
        <v>2226</v>
      </c>
      <c r="AB31" s="13">
        <f t="shared" ref="AB31" si="25">R31+T31+V31+X31+Z31</f>
        <v>2862</v>
      </c>
      <c r="AC31" s="14">
        <f t="shared" ref="AC31" si="26">AA31+AB31</f>
        <v>5088</v>
      </c>
      <c r="AE31" s="4" t="s">
        <v>16</v>
      </c>
      <c r="AF31" s="2">
        <f t="shared" si="20"/>
        <v>12475</v>
      </c>
      <c r="AG31" s="2">
        <f t="shared" si="15"/>
        <v>6698.5714285714284</v>
      </c>
      <c r="AH31" s="2">
        <f t="shared" si="15"/>
        <v>15766.666666666666</v>
      </c>
      <c r="AI31" s="2" t="str">
        <f t="shared" si="15"/>
        <v>N.A.</v>
      </c>
      <c r="AJ31" s="2" t="str">
        <f t="shared" si="15"/>
        <v>N.A.</v>
      </c>
      <c r="AK31" s="2">
        <f t="shared" si="15"/>
        <v>15480</v>
      </c>
      <c r="AL31" s="2">
        <f t="shared" si="15"/>
        <v>8600</v>
      </c>
      <c r="AM31" s="2">
        <f t="shared" si="15"/>
        <v>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12778.571428571429</v>
      </c>
      <c r="AQ31" s="13">
        <f t="shared" ref="AQ31" si="28">IFERROR(M31/AB31, "N.A.")</f>
        <v>6930</v>
      </c>
      <c r="AR31" s="14">
        <f t="shared" ref="AR31" si="29">IFERROR(N31/AC31, "N.A.")</f>
        <v>9488.75</v>
      </c>
    </row>
    <row r="32" spans="1:44" ht="15" customHeight="1" thickBot="1" x14ac:dyDescent="0.3">
      <c r="A32" s="5" t="s">
        <v>0</v>
      </c>
      <c r="B32" s="44">
        <f>B31+C31</f>
        <v>22845120</v>
      </c>
      <c r="C32" s="45"/>
      <c r="D32" s="44">
        <f>D31+E31</f>
        <v>15041400</v>
      </c>
      <c r="E32" s="45"/>
      <c r="F32" s="44">
        <f>F31+G31</f>
        <v>4922640</v>
      </c>
      <c r="G32" s="45"/>
      <c r="H32" s="44">
        <f>H31+I31</f>
        <v>5469600</v>
      </c>
      <c r="I32" s="45"/>
      <c r="J32" s="44">
        <f>J31+K31</f>
        <v>0</v>
      </c>
      <c r="K32" s="45"/>
      <c r="L32" s="44">
        <f>L31+M31</f>
        <v>48278760</v>
      </c>
      <c r="M32" s="46"/>
      <c r="N32" s="22">
        <f>B32+D32+F32+H32+J32</f>
        <v>48278760</v>
      </c>
      <c r="P32" s="5" t="s">
        <v>0</v>
      </c>
      <c r="Q32" s="44">
        <f>Q31+R31</f>
        <v>2862</v>
      </c>
      <c r="R32" s="45"/>
      <c r="S32" s="44">
        <f>S31+T31</f>
        <v>954</v>
      </c>
      <c r="T32" s="45"/>
      <c r="U32" s="44">
        <f>U31+V31</f>
        <v>318</v>
      </c>
      <c r="V32" s="45"/>
      <c r="W32" s="44">
        <f>W31+X31</f>
        <v>954</v>
      </c>
      <c r="X32" s="45"/>
      <c r="Y32" s="44">
        <f>Y31+Z31</f>
        <v>0</v>
      </c>
      <c r="Z32" s="45"/>
      <c r="AA32" s="44">
        <f>AA31+AB31</f>
        <v>5088</v>
      </c>
      <c r="AB32" s="45"/>
      <c r="AC32" s="23">
        <f>Q32+S32+U32+W32+Y32</f>
        <v>5088</v>
      </c>
      <c r="AE32" s="5" t="s">
        <v>0</v>
      </c>
      <c r="AF32" s="24">
        <f>IFERROR(B32/Q32,"N.A.")</f>
        <v>7982.2222222222226</v>
      </c>
      <c r="AG32" s="25"/>
      <c r="AH32" s="24">
        <f>IFERROR(D32/S32,"N.A.")</f>
        <v>15766.666666666666</v>
      </c>
      <c r="AI32" s="25"/>
      <c r="AJ32" s="24">
        <f>IFERROR(F32/U32,"N.A.")</f>
        <v>15480</v>
      </c>
      <c r="AK32" s="25"/>
      <c r="AL32" s="24">
        <f>IFERROR(H32/W32,"N.A.")</f>
        <v>5733.333333333333</v>
      </c>
      <c r="AM32" s="25"/>
      <c r="AN32" s="24" t="str">
        <f>IFERROR(J32/Y32,"N.A.")</f>
        <v>N.A.</v>
      </c>
      <c r="AO32" s="25"/>
      <c r="AP32" s="24">
        <f>IFERROR(L32/AA32,"N.A.")</f>
        <v>9488.75</v>
      </c>
      <c r="AQ32" s="25"/>
      <c r="AR32" s="16">
        <f>IFERROR(N32/AC32, "N.A.")</f>
        <v>9488.75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2051100</v>
      </c>
      <c r="I39" s="2"/>
      <c r="J39" s="2">
        <v>0</v>
      </c>
      <c r="K39" s="2"/>
      <c r="L39" s="1">
        <f>B39+D39+F39+H39+J39</f>
        <v>2051100</v>
      </c>
      <c r="M39" s="13">
        <f>C39+E39+G39+I39+K39</f>
        <v>0</v>
      </c>
      <c r="N39" s="14">
        <f>L39+M39</f>
        <v>2051100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318</v>
      </c>
      <c r="X39" s="2">
        <v>0</v>
      </c>
      <c r="Y39" s="2">
        <v>318</v>
      </c>
      <c r="Z39" s="2">
        <v>0</v>
      </c>
      <c r="AA39" s="1">
        <f>Q39+S39+U39+W39+Y39</f>
        <v>636</v>
      </c>
      <c r="AB39" s="13">
        <f>R39+T39+V39+X39+Z39</f>
        <v>0</v>
      </c>
      <c r="AC39" s="14">
        <f>AA39+AB39</f>
        <v>636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6450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3225</v>
      </c>
      <c r="AQ39" s="13" t="str">
        <f t="shared" si="30"/>
        <v>N.A.</v>
      </c>
      <c r="AR39" s="14">
        <f t="shared" si="30"/>
        <v>3225</v>
      </c>
    </row>
    <row r="40" spans="1:44" ht="15" customHeight="1" thickBot="1" x14ac:dyDescent="0.3">
      <c r="A40" s="3" t="s">
        <v>13</v>
      </c>
      <c r="B40" s="2">
        <v>3090960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3090960</v>
      </c>
      <c r="M40" s="13">
        <f t="shared" si="31"/>
        <v>0</v>
      </c>
      <c r="N40" s="14">
        <f t="shared" ref="N40:N42" si="32">L40+M40</f>
        <v>3090960</v>
      </c>
      <c r="P40" s="3" t="s">
        <v>13</v>
      </c>
      <c r="Q40" s="2">
        <v>636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636</v>
      </c>
      <c r="AB40" s="13">
        <f t="shared" si="33"/>
        <v>0</v>
      </c>
      <c r="AC40" s="14">
        <f t="shared" ref="AC40:AC42" si="34">AA40+AB40</f>
        <v>636</v>
      </c>
      <c r="AE40" s="3" t="s">
        <v>13</v>
      </c>
      <c r="AF40" s="2">
        <f t="shared" ref="AF40:AF43" si="35">IFERROR(B40/Q40, "N.A.")</f>
        <v>4860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4860</v>
      </c>
      <c r="AQ40" s="13" t="str">
        <f t="shared" si="30"/>
        <v>N.A.</v>
      </c>
      <c r="AR40" s="14">
        <f t="shared" si="30"/>
        <v>4860</v>
      </c>
    </row>
    <row r="41" spans="1:44" ht="15" customHeight="1" thickBot="1" x14ac:dyDescent="0.3">
      <c r="A41" s="3" t="s">
        <v>14</v>
      </c>
      <c r="B41" s="2"/>
      <c r="C41" s="2">
        <v>3816000</v>
      </c>
      <c r="D41" s="2">
        <v>4102200</v>
      </c>
      <c r="E41" s="2"/>
      <c r="F41" s="2"/>
      <c r="G41" s="2"/>
      <c r="H41" s="2"/>
      <c r="I41" s="2">
        <v>1367400</v>
      </c>
      <c r="J41" s="2"/>
      <c r="K41" s="2"/>
      <c r="L41" s="1">
        <f t="shared" si="31"/>
        <v>4102200</v>
      </c>
      <c r="M41" s="13">
        <f t="shared" si="31"/>
        <v>5183400</v>
      </c>
      <c r="N41" s="14">
        <f t="shared" si="32"/>
        <v>9285600</v>
      </c>
      <c r="P41" s="3" t="s">
        <v>14</v>
      </c>
      <c r="Q41" s="2">
        <v>0</v>
      </c>
      <c r="R41" s="2">
        <v>636</v>
      </c>
      <c r="S41" s="2">
        <v>318</v>
      </c>
      <c r="T41" s="2">
        <v>0</v>
      </c>
      <c r="U41" s="2">
        <v>0</v>
      </c>
      <c r="V41" s="2">
        <v>0</v>
      </c>
      <c r="W41" s="2">
        <v>0</v>
      </c>
      <c r="X41" s="2">
        <v>318</v>
      </c>
      <c r="Y41" s="2">
        <v>0</v>
      </c>
      <c r="Z41" s="2">
        <v>0</v>
      </c>
      <c r="AA41" s="1">
        <f t="shared" si="33"/>
        <v>318</v>
      </c>
      <c r="AB41" s="13">
        <f t="shared" si="33"/>
        <v>954</v>
      </c>
      <c r="AC41" s="14">
        <f t="shared" si="34"/>
        <v>1272</v>
      </c>
      <c r="AE41" s="3" t="s">
        <v>14</v>
      </c>
      <c r="AF41" s="2" t="str">
        <f t="shared" si="35"/>
        <v>N.A.</v>
      </c>
      <c r="AG41" s="2">
        <f t="shared" si="30"/>
        <v>6000</v>
      </c>
      <c r="AH41" s="2">
        <f t="shared" si="30"/>
        <v>12900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4300</v>
      </c>
      <c r="AN41" s="2" t="str">
        <f t="shared" si="30"/>
        <v>N.A.</v>
      </c>
      <c r="AO41" s="2" t="str">
        <f t="shared" si="30"/>
        <v>N.A.</v>
      </c>
      <c r="AP41" s="15">
        <f t="shared" si="30"/>
        <v>12900</v>
      </c>
      <c r="AQ41" s="13">
        <f t="shared" si="30"/>
        <v>5433.333333333333</v>
      </c>
      <c r="AR41" s="14">
        <f t="shared" si="30"/>
        <v>7300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3090960</v>
      </c>
      <c r="C43" s="2">
        <v>3816000</v>
      </c>
      <c r="D43" s="2">
        <v>4102200</v>
      </c>
      <c r="E43" s="2"/>
      <c r="F43" s="2"/>
      <c r="G43" s="2"/>
      <c r="H43" s="2">
        <v>2051100</v>
      </c>
      <c r="I43" s="2">
        <v>1367400</v>
      </c>
      <c r="J43" s="2">
        <v>0</v>
      </c>
      <c r="K43" s="2"/>
      <c r="L43" s="1">
        <f t="shared" ref="L43" si="36">B43+D43+F43+H43+J43</f>
        <v>9244260</v>
      </c>
      <c r="M43" s="13">
        <f t="shared" ref="M43" si="37">C43+E43+G43+I43+K43</f>
        <v>5183400</v>
      </c>
      <c r="N43" s="21">
        <f t="shared" ref="N43" si="38">L43+M43</f>
        <v>14427660</v>
      </c>
      <c r="P43" s="4" t="s">
        <v>16</v>
      </c>
      <c r="Q43" s="2">
        <v>636</v>
      </c>
      <c r="R43" s="2">
        <v>636</v>
      </c>
      <c r="S43" s="2">
        <v>318</v>
      </c>
      <c r="T43" s="2">
        <v>0</v>
      </c>
      <c r="U43" s="2">
        <v>0</v>
      </c>
      <c r="V43" s="2">
        <v>0</v>
      </c>
      <c r="W43" s="2">
        <v>318</v>
      </c>
      <c r="X43" s="2">
        <v>318</v>
      </c>
      <c r="Y43" s="2">
        <v>318</v>
      </c>
      <c r="Z43" s="2">
        <v>0</v>
      </c>
      <c r="AA43" s="1">
        <f t="shared" ref="AA43" si="39">Q43+S43+U43+W43+Y43</f>
        <v>1590</v>
      </c>
      <c r="AB43" s="13">
        <f t="shared" ref="AB43" si="40">R43+T43+V43+X43+Z43</f>
        <v>954</v>
      </c>
      <c r="AC43" s="21">
        <f t="shared" ref="AC43" si="41">AA43+AB43</f>
        <v>2544</v>
      </c>
      <c r="AE43" s="4" t="s">
        <v>16</v>
      </c>
      <c r="AF43" s="2">
        <f t="shared" si="35"/>
        <v>4860</v>
      </c>
      <c r="AG43" s="2">
        <f t="shared" si="30"/>
        <v>6000</v>
      </c>
      <c r="AH43" s="2">
        <f t="shared" si="30"/>
        <v>12900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6450</v>
      </c>
      <c r="AM43" s="2">
        <f t="shared" si="30"/>
        <v>4300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5814</v>
      </c>
      <c r="AQ43" s="13">
        <f t="shared" ref="AQ43" si="43">IFERROR(M43/AB43, "N.A.")</f>
        <v>5433.333333333333</v>
      </c>
      <c r="AR43" s="14">
        <f t="shared" ref="AR43" si="44">IFERROR(N43/AC43, "N.A.")</f>
        <v>5671.25</v>
      </c>
    </row>
    <row r="44" spans="1:44" ht="15" customHeight="1" thickBot="1" x14ac:dyDescent="0.3">
      <c r="A44" s="5" t="s">
        <v>0</v>
      </c>
      <c r="B44" s="44">
        <f>B43+C43</f>
        <v>6906960</v>
      </c>
      <c r="C44" s="45"/>
      <c r="D44" s="44">
        <f>D43+E43</f>
        <v>4102200</v>
      </c>
      <c r="E44" s="45"/>
      <c r="F44" s="44">
        <f>F43+G43</f>
        <v>0</v>
      </c>
      <c r="G44" s="45"/>
      <c r="H44" s="44">
        <f>H43+I43</f>
        <v>3418500</v>
      </c>
      <c r="I44" s="45"/>
      <c r="J44" s="44">
        <f>J43+K43</f>
        <v>0</v>
      </c>
      <c r="K44" s="45"/>
      <c r="L44" s="44">
        <f>L43+M43</f>
        <v>14427660</v>
      </c>
      <c r="M44" s="46"/>
      <c r="N44" s="22">
        <f>B44+D44+F44+H44+J44</f>
        <v>14427660</v>
      </c>
      <c r="P44" s="5" t="s">
        <v>0</v>
      </c>
      <c r="Q44" s="44">
        <f>Q43+R43</f>
        <v>1272</v>
      </c>
      <c r="R44" s="45"/>
      <c r="S44" s="44">
        <f>S43+T43</f>
        <v>318</v>
      </c>
      <c r="T44" s="45"/>
      <c r="U44" s="44">
        <f>U43+V43</f>
        <v>0</v>
      </c>
      <c r="V44" s="45"/>
      <c r="W44" s="44">
        <f>W43+X43</f>
        <v>636</v>
      </c>
      <c r="X44" s="45"/>
      <c r="Y44" s="44">
        <f>Y43+Z43</f>
        <v>318</v>
      </c>
      <c r="Z44" s="45"/>
      <c r="AA44" s="44">
        <f>AA43+AB43</f>
        <v>2544</v>
      </c>
      <c r="AB44" s="46"/>
      <c r="AC44" s="22">
        <f>Q44+S44+U44+W44+Y44</f>
        <v>2544</v>
      </c>
      <c r="AE44" s="5" t="s">
        <v>0</v>
      </c>
      <c r="AF44" s="24">
        <f>IFERROR(B44/Q44,"N.A.")</f>
        <v>5430</v>
      </c>
      <c r="AG44" s="25"/>
      <c r="AH44" s="24">
        <f>IFERROR(D44/S44,"N.A.")</f>
        <v>12900</v>
      </c>
      <c r="AI44" s="25"/>
      <c r="AJ44" s="24" t="str">
        <f>IFERROR(F44/U44,"N.A.")</f>
        <v>N.A.</v>
      </c>
      <c r="AK44" s="25"/>
      <c r="AL44" s="24">
        <f>IFERROR(H44/W44,"N.A.")</f>
        <v>5375</v>
      </c>
      <c r="AM44" s="25"/>
      <c r="AN44" s="24">
        <f>IFERROR(J44/Y44,"N.A.")</f>
        <v>0</v>
      </c>
      <c r="AO44" s="25"/>
      <c r="AP44" s="24">
        <f>IFERROR(L44/AA44,"N.A.")</f>
        <v>5671.25</v>
      </c>
      <c r="AQ44" s="25"/>
      <c r="AR44" s="16">
        <f>IFERROR(N44/AC44, "N.A.")</f>
        <v>5671.25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3946fdfc-da00-409a-95df-cd9f19cc2a9a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2020 T1</dc:title>
  <dc:subject>Matriz Hussmanns Quintana Roo, 2020-T1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2025-12-16T14:46:20Z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